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IFC 2023\control interno\PAAC CONTROL INTERNO\"/>
    </mc:Choice>
  </mc:AlternateContent>
  <workbookProtection workbookAlgorithmName="SHA-512" workbookHashValue="J6dISTCBK3L/O5cE+hiF2AdsrbLW14+noqM5/hfDlNWnB2cIpyMkgiVEQj+pF97oVOceCN1WiBLfGiOy7NL/aA==" workbookSaltValue="M6Dv2VAMLx/MRQIMUuq5JQ==" workbookSpinCount="100000" lockStructure="1"/>
  <bookViews>
    <workbookView xWindow="0" yWindow="0" windowWidth="4080" windowHeight="4260" firstSheet="7" activeTab="9"/>
  </bookViews>
  <sheets>
    <sheet name="Hoja1" sheetId="7" state="hidden" r:id="rId1"/>
    <sheet name="Control de cambios" sheetId="23" r:id="rId2"/>
    <sheet name="RESUMEN" sheetId="13" r:id="rId3"/>
    <sheet name="Anexo 1. GESTIÓN DEL RIESGOS" sheetId="14" r:id="rId4"/>
    <sheet name="Anexo 1.1. MATRIZ DE RIESGOS" sheetId="24" r:id="rId5"/>
    <sheet name="Anexo 2. ANTITRAMITE" sheetId="15" r:id="rId6"/>
    <sheet name="Anexo 3. RENDICION DE CUENTAS" sheetId="16" r:id="rId7"/>
    <sheet name="Anexo 4. ATENCION CIUDADANO" sheetId="17" r:id="rId8"/>
    <sheet name="Anexo 5. TRANSPARENCIA" sheetId="18" r:id="rId9"/>
    <sheet name="Anexo 6.Iniciativas Adicionales" sheetId="22" r:id="rId10"/>
  </sheets>
  <externalReferences>
    <externalReference r:id="rId11"/>
  </externalReferences>
  <definedNames>
    <definedName name="_1_SE">#REF!</definedName>
    <definedName name="_xlnm._FilterDatabase" localSheetId="4" hidden="1">'Anexo 1.1. MATRIZ DE RIESGOS'!$A$5:$U$16</definedName>
    <definedName name="_xlnm._FilterDatabase" localSheetId="6" hidden="1">'Anexo 3. RENDICION DE CUENTAS'!$A$6:$Q$22</definedName>
    <definedName name="_xlnm._FilterDatabase" localSheetId="2" hidden="1">RESUMEN!$A$1:$C$8</definedName>
    <definedName name="A">#REF!</definedName>
    <definedName name="AA">#REF!</definedName>
    <definedName name="accion">#REF!</definedName>
    <definedName name="ACCIONES">#REF!</definedName>
    <definedName name="ACTIVIDADES_DE_GESTION_Y_CONTROL">#REF!</definedName>
    <definedName name="AGENTE">#REF!</definedName>
    <definedName name="ANTIOQUIA">#REF!</definedName>
    <definedName name="_xlnm.Print_Area" localSheetId="3">'Anexo 1. GESTIÓN DEL RIESGOS'!$A$1:$J$14</definedName>
    <definedName name="_xlnm.Print_Area" localSheetId="6">'Anexo 3. RENDICION DE CUENTAS'!$A$1:$Q$21</definedName>
    <definedName name="_xlnm.Print_Area" localSheetId="7">'Anexo 4. ATENCION CIUDADANO'!$A$1:$L$16</definedName>
    <definedName name="AREA_IMPACTO">#REF!</definedName>
    <definedName name="AREAS_IMPACTO">#REF!</definedName>
    <definedName name="as">#REF!=MEDIAN(#REF!,#REF!,#REF!+#REF!-1)</definedName>
    <definedName name="ASSSSS">(as*(#REF!&gt;0))*PeríodoEnPlan</definedName>
    <definedName name="ASUNTOS_TECNICOS">#REF!</definedName>
    <definedName name="ASUNTOS_TECNOLOGICOS">#REF!</definedName>
    <definedName name="B">#REF!</definedName>
    <definedName name="BASE_DE_ACTIVOS_Y_RECURSOS_DE_LA_ORGANIZACIÓN">#REF!</definedName>
    <definedName name="CALIF">'[1]BASE OCULTAR'!$C$6:$D$107</definedName>
    <definedName name="CALIFICACION">#REF!</definedName>
    <definedName name="CANAL_DE_DISTRIBUCION">[1]DATOS!$C$16:$C$27</definedName>
    <definedName name="CAUSA">#REF!</definedName>
    <definedName name="CAUSAS">[1]CAUSAS!$C$6:$O$11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[1]CAUSAS!$C$12:$O$12</definedName>
    <definedName name="CLAVECONT">#REF!</definedName>
    <definedName name="CLAVECONTROL">'[1]NO BORRAR'!$B$41:$B$57</definedName>
    <definedName name="CLAVEOBJ">#REF!</definedName>
    <definedName name="CLAVEPOL">#REF!</definedName>
    <definedName name="CLAVEPOLITICA">'[1]NO BORRAR'!$B$3:$B$17</definedName>
    <definedName name="CLAVEPROC">#REF!</definedName>
    <definedName name="CLAVEPROCEDIMIENTO">'[1]NO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'[1]NO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pendencias">[1]Listas!$B$3:$B$32</definedName>
    <definedName name="DESEMPEÑO">#REF!</definedName>
    <definedName name="detallado">([1]!X*(#REF!&gt;0))*[1]!PeríodoEnPlan</definedName>
    <definedName name="DIRECCION_ACTIVIDADES_MARITIMAS">#REF!</definedName>
    <definedName name="e">([1]!PeríodoReal*(#REF!&gt;0))*[1]!PeríodoEnPlan</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ExcesoPorcentajeCompletado">(#REF!=MEDIAN(#REF!,#REF!,#REF!+#REF!)*(#REF!&gt;0))*((#REF!&lt;(INT(#REF!+#REF!*#REF!)))+(#REF!=#REF!))*(#REF!&gt;0)</definedName>
    <definedName name="ExcesoReal">PeríodoReal*(#REF!&gt;0)</definedName>
    <definedName name="FACTOR">[1]DATOS!$A$16:$E$16</definedName>
    <definedName name="FACTOR_DEL_RIESGO">[1]FUENTES!$A$2:$A$10</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[1]Listas!$G$2:$G$6</definedName>
    <definedName name="IMPACTO" localSheetId="4">[1]MAPA!$O$7:$O$19</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acinco">[1]Listas!$F$52:$F$66</definedName>
    <definedName name="lacuatro">[1]Listas!$F$36:$F$51</definedName>
    <definedName name="lados">[1]Listas!$F$13:$F$23</definedName>
    <definedName name="latres">[1]Listas!$F$24:$F$35</definedName>
    <definedName name="launo">[1]Listas!$F$2:$F$12</definedName>
    <definedName name="LEGAL">#REF!</definedName>
    <definedName name="LET">#REF!</definedName>
    <definedName name="m">[1]!ExcesoPorcentajeCompletado*[1]!PeríodoEnPlan</definedName>
    <definedName name="MACROPROCESO">#REF!</definedName>
    <definedName name="MATER1">[1]Listas!$E$2:$E$7</definedName>
    <definedName name="MATER2">[1]Listas!$E$8:$E$13</definedName>
    <definedName name="MATER3">[1]Listas!$E$14:$E$19</definedName>
    <definedName name="MATER4">[1]Listas!$E$20:$E$25</definedName>
    <definedName name="MATER5">[1]Listas!$E$26:$E$31</definedName>
    <definedName name="Matriz">[1]Listas!$E$26:$E$31</definedName>
    <definedName name="MERCADO">#REF!</definedName>
    <definedName name="n">[1]Cronograma!PeríodoReal*([1]Cronograma!$E1&gt;0)</definedName>
    <definedName name="NN">#REF!</definedName>
    <definedName name="NOMBRE_RIESGO">#REF!</definedName>
    <definedName name="NUM">#REF!</definedName>
    <definedName name="ñ">[1]!PeríodoEnPlan*(#REF!&gt;0)</definedName>
    <definedName name="o">(#REF!=MEDIAN(#REF!,#REF!,#REF!+#REF!)*(#REF!&gt;0))*((#REF!&lt;(INT(#REF!+#REF!*#REF!)))+(#REF!=#REF!))*(#REF!&gt;0)</definedName>
    <definedName name="OBJETIVOS">#REF!</definedName>
    <definedName name="om" localSheetId="4">#REF!</definedName>
    <definedName name="om">#REF!</definedName>
    <definedName name="OPERACIÓN">[1]DATOS!$E$16:$E$27</definedName>
    <definedName name="OTROS">#REF!</definedName>
    <definedName name="período_seleccionado">#REF!</definedName>
    <definedName name="PeríodoEnPlan">#REF!=MEDIAN(#REF!,#REF!,#REF!+#REF!-1)</definedName>
    <definedName name="PeríodoReal">#REF!=MEDIAN(#REF!,#REF!,#REF!+#REF!-1)</definedName>
    <definedName name="PERSONA">#REF!</definedName>
    <definedName name="PERSONAS">#REF!</definedName>
    <definedName name="PESO">#REF!</definedName>
    <definedName name="Plan">PeríodoEnPlan*(#REF!&gt;0)</definedName>
    <definedName name="PM">[1]Listas!$D$2:$D$6</definedName>
    <definedName name="POLITICA">'[1]NO BORRAR'!$C$3:$C$17</definedName>
    <definedName name="POLITICAS_GUBERNAMENTALES">#REF!</definedName>
    <definedName name="PorcentajeCompletado">ExcesoPorcentajeCompletado*PeríodoEnPlan</definedName>
    <definedName name="PROBABILIDAD" localSheetId="4">[1]MAPA!$N$7:$N$19</definedName>
    <definedName name="PROBABILIDAD">#REF!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_1" localSheetId="4">#REF!</definedName>
    <definedName name="R_1">#REF!</definedName>
    <definedName name="Real">(PeríodoReal*(#REF!&gt;0))*PeríodoEnPlan</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'[1]NO BORRAR'!$G$1:$G$5</definedName>
    <definedName name="RIESGO_ASOCIADO">#REF!</definedName>
    <definedName name="RIESGO_ASOCIADO_POR_CAUSA">[1]FUENTES!$A$11:$A$15</definedName>
    <definedName name="RIESGO_ASOCIADO_POR_IMPACTO">[1]FUENTES!$A$17:$A$22</definedName>
    <definedName name="RIESGOESPECIFICO">#REF!</definedName>
    <definedName name="RIESGOESPECIFICO2">#REF!</definedName>
    <definedName name="RIESGOS">#REF!</definedName>
    <definedName name="s">([1]Cronograma!A$8=MEDIAN([1]Cronograma!A$8,[1]Cronograma!$E1,[1]Cronograma!$E1+[1]Cronograma!$F1)*([1]Cronograma!$E1&gt;0))*(([1]Cronograma!A$8&lt;(INT([1]Cronograma!$E1+[1]Cronograma!$F1*[1]Cronograma!$K1)))+([1]Cronograma!A$8=[1]Cronograma!$E1))*([1]Cronograma!$K1&gt;0)</definedName>
    <definedName name="SE">#REF!</definedName>
    <definedName name="SI_NO">'[1]NO BORRAR'!$F$1:$F$2</definedName>
    <definedName name="SINO">#REF!</definedName>
    <definedName name="SISTEMAS">#REF!</definedName>
    <definedName name="SISTEMAS_DE_INFORMACION">#REF!</definedName>
    <definedName name="ss">[1]Listas!$F$24:$F$35</definedName>
    <definedName name="t">[1]!PeríodoReal*(#REF!&gt;0)</definedName>
    <definedName name="TECNOLOGIA">#REF!</definedName>
    <definedName name="TECNOLOGIA_">#REF!</definedName>
    <definedName name="TIPOACCION">'[1]NO BORRAR'!$I$1:$I$9</definedName>
    <definedName name="TOTAL_PUNTAJE_RIESGO">#REF!</definedName>
    <definedName name="TRATAMIENTO">#REF!</definedName>
    <definedName name="TRATAMIENTO_RIESGO">'[1]NO BORRAR'!$G$1:$G$5</definedName>
    <definedName name="USUARIO">#REF!</definedName>
    <definedName name="VALORES_ETICOS">#REF!</definedName>
    <definedName name="w">[1]!PeríodoReal*(#REF!&gt;0)</definedName>
    <definedName name="X">#REF!</definedName>
    <definedName name="Y">#REF!</definedName>
    <definedName name="Z">#REF!</definedName>
    <definedName name="zon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3" l="1"/>
  <c r="L8" i="15" l="1"/>
  <c r="M62" i="24" l="1"/>
  <c r="H62" i="24"/>
  <c r="M61" i="24"/>
  <c r="H61" i="24"/>
  <c r="M60" i="24"/>
  <c r="H60" i="24"/>
  <c r="O59" i="24"/>
  <c r="M59" i="24"/>
  <c r="H59" i="24"/>
  <c r="O58" i="24"/>
  <c r="M58" i="24"/>
  <c r="H58" i="24"/>
  <c r="O57" i="24"/>
  <c r="M57" i="24"/>
  <c r="H57" i="24"/>
  <c r="O56" i="24"/>
  <c r="M56" i="24"/>
  <c r="H56" i="24"/>
  <c r="O55" i="24"/>
  <c r="M55" i="24"/>
  <c r="H55" i="24"/>
  <c r="O54" i="24"/>
  <c r="M54" i="24"/>
  <c r="H54" i="24"/>
  <c r="O53" i="24"/>
  <c r="M53" i="24"/>
  <c r="H53" i="24"/>
  <c r="O52" i="24"/>
  <c r="M52" i="24"/>
  <c r="H52" i="24"/>
  <c r="O51" i="24"/>
  <c r="M51" i="24"/>
  <c r="H51" i="24"/>
  <c r="O50" i="24"/>
  <c r="M50" i="24"/>
  <c r="H50" i="24"/>
  <c r="O49" i="24"/>
  <c r="M49" i="24"/>
  <c r="H49" i="24"/>
  <c r="O48" i="24"/>
  <c r="H48" i="24"/>
  <c r="O47" i="24"/>
  <c r="H47" i="24"/>
  <c r="O46" i="24"/>
  <c r="H46" i="24"/>
  <c r="O45" i="24"/>
  <c r="H45" i="24"/>
  <c r="O44" i="24"/>
  <c r="L13" i="24" s="1"/>
  <c r="H44" i="24"/>
  <c r="O43" i="24"/>
  <c r="H43" i="24"/>
  <c r="O42" i="24"/>
  <c r="M42" i="24"/>
  <c r="H42" i="24"/>
  <c r="O41" i="24"/>
  <c r="H41" i="24"/>
  <c r="O40" i="24"/>
  <c r="H40" i="24"/>
  <c r="O39" i="24"/>
  <c r="H39" i="24"/>
  <c r="O38" i="24"/>
  <c r="L10" i="24" s="1"/>
  <c r="H38" i="24"/>
  <c r="H13" i="24" s="1"/>
  <c r="N16" i="24"/>
  <c r="I16" i="24"/>
  <c r="G16" i="24"/>
  <c r="F16" i="24"/>
  <c r="E16" i="24"/>
  <c r="D16" i="24"/>
  <c r="C16" i="24"/>
  <c r="B16" i="24"/>
  <c r="A16" i="24"/>
  <c r="N15" i="24"/>
  <c r="I15" i="24"/>
  <c r="G15" i="24"/>
  <c r="F15" i="24"/>
  <c r="E15" i="24"/>
  <c r="D15" i="24"/>
  <c r="C15" i="24"/>
  <c r="B15" i="24"/>
  <c r="A15" i="24"/>
  <c r="N14" i="24"/>
  <c r="I14" i="24"/>
  <c r="G14" i="24"/>
  <c r="F14" i="24"/>
  <c r="E14" i="24"/>
  <c r="D14" i="24"/>
  <c r="C14" i="24"/>
  <c r="B14" i="24"/>
  <c r="A14" i="24"/>
  <c r="N13" i="24"/>
  <c r="I13" i="24"/>
  <c r="G13" i="24"/>
  <c r="F13" i="24"/>
  <c r="E13" i="24"/>
  <c r="D13" i="24"/>
  <c r="C13" i="24"/>
  <c r="B13" i="24"/>
  <c r="A13" i="24"/>
  <c r="N12" i="24"/>
  <c r="I12" i="24"/>
  <c r="G12" i="24"/>
  <c r="F12" i="24"/>
  <c r="E12" i="24"/>
  <c r="D12" i="24"/>
  <c r="C12" i="24"/>
  <c r="B12" i="24"/>
  <c r="A12" i="24"/>
  <c r="N11" i="24"/>
  <c r="I11" i="24"/>
  <c r="G11" i="24"/>
  <c r="F11" i="24"/>
  <c r="E11" i="24"/>
  <c r="D11" i="24"/>
  <c r="C11" i="24"/>
  <c r="B11" i="24"/>
  <c r="A11" i="24"/>
  <c r="N10" i="24"/>
  <c r="I10" i="24"/>
  <c r="G10" i="24"/>
  <c r="F10" i="24"/>
  <c r="E10" i="24"/>
  <c r="D10" i="24"/>
  <c r="C10" i="24"/>
  <c r="B10" i="24"/>
  <c r="A10" i="24"/>
  <c r="N9" i="24"/>
  <c r="I9" i="24"/>
  <c r="G9" i="24"/>
  <c r="F9" i="24"/>
  <c r="E9" i="24"/>
  <c r="D9" i="24"/>
  <c r="C9" i="24"/>
  <c r="B9" i="24"/>
  <c r="A9" i="24"/>
  <c r="N8" i="24"/>
  <c r="I8" i="24"/>
  <c r="G8" i="24"/>
  <c r="F8" i="24"/>
  <c r="E8" i="24"/>
  <c r="D8" i="24"/>
  <c r="C8" i="24"/>
  <c r="B8" i="24"/>
  <c r="A8" i="24"/>
  <c r="N7" i="24"/>
  <c r="I7" i="24"/>
  <c r="G7" i="24"/>
  <c r="F7" i="24"/>
  <c r="E7" i="24"/>
  <c r="D7" i="24"/>
  <c r="C7" i="24"/>
  <c r="B7" i="24"/>
  <c r="A7" i="24"/>
  <c r="N6" i="24"/>
  <c r="I6" i="24"/>
  <c r="G6" i="24"/>
  <c r="F6" i="24"/>
  <c r="E6" i="24"/>
  <c r="D6" i="24"/>
  <c r="C6" i="24"/>
  <c r="B6" i="24"/>
  <c r="A6" i="24"/>
  <c r="L6" i="24"/>
  <c r="L7" i="24"/>
  <c r="L12" i="24"/>
  <c r="L14" i="24"/>
  <c r="H15" i="24"/>
  <c r="H8" i="24"/>
  <c r="L11" i="24"/>
  <c r="L15" i="24"/>
  <c r="C8" i="13"/>
  <c r="C3" i="13"/>
  <c r="C4" i="13"/>
  <c r="C5" i="13"/>
  <c r="C6" i="13"/>
  <c r="C7" i="13"/>
  <c r="C2" i="13"/>
  <c r="L8" i="24" l="1"/>
  <c r="L9" i="24"/>
  <c r="H16" i="24"/>
  <c r="M47" i="24"/>
  <c r="L16" i="24"/>
  <c r="M39" i="24"/>
  <c r="H7" i="24" s="1"/>
  <c r="M40" i="24"/>
  <c r="M43" i="24"/>
  <c r="H10" i="24" s="1"/>
  <c r="M44" i="24"/>
  <c r="H11" i="24" s="1"/>
  <c r="M45" i="24"/>
  <c r="H12" i="24" s="1"/>
  <c r="M46" i="24"/>
  <c r="H14" i="24" s="1"/>
  <c r="M48" i="24"/>
  <c r="M41" i="24"/>
  <c r="H9" i="24" s="1"/>
  <c r="M38" i="24"/>
  <c r="J38" i="24" s="1"/>
  <c r="H6" i="24" l="1"/>
</calcChain>
</file>

<file path=xl/comments1.xml><?xml version="1.0" encoding="utf-8"?>
<comments xmlns="http://schemas.openxmlformats.org/spreadsheetml/2006/main">
  <authors>
    <author>Carlos Andres Salinas</author>
  </authors>
  <commentList>
    <comment ref="A10" authorId="0" shapeId="0">
      <text>
        <r>
          <rPr>
            <b/>
            <sz val="11"/>
            <color indexed="81"/>
            <rFont val="Tahoma"/>
            <family val="2"/>
          </rPr>
          <t xml:space="preserve">Transparencia pasiva:
</t>
        </r>
        <r>
          <rPr>
            <sz val="11"/>
            <color indexed="81"/>
            <rFont val="Tahoma"/>
            <family val="2"/>
          </rPr>
          <t>Relacionada con la respuesta a las solicitudes de acceso a la información, en términos de calidad, oportunidad, y disponibilidad.</t>
        </r>
      </text>
    </comment>
  </commentList>
</comments>
</file>

<file path=xl/comments2.xml><?xml version="1.0" encoding="utf-8"?>
<comments xmlns="http://schemas.openxmlformats.org/spreadsheetml/2006/main">
  <authors>
    <author>Karol Wilfredo Camargo Vargas</author>
    <author>Carlos Andres Salinas</author>
  </authors>
  <commentList>
    <comment ref="A8" authorId="0" shapeId="0">
      <text>
        <r>
          <rPr>
            <sz val="12"/>
            <color indexed="81"/>
            <rFont val="Tahoma"/>
            <family val="2"/>
          </rPr>
          <t xml:space="preserve">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r>
      </text>
    </comment>
    <comment ref="A14" authorId="1" shapeId="0">
      <text>
        <r>
          <rPr>
            <sz val="11"/>
            <color indexed="81"/>
            <rFont val="Tahoma"/>
            <family val="2"/>
          </rPr>
          <t xml:space="preserve">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t>
        </r>
        <r>
          <rPr>
            <sz val="9"/>
            <color indexed="81"/>
            <rFont val="Tahoma"/>
            <family val="2"/>
          </rPr>
          <t xml:space="preserve">
</t>
        </r>
      </text>
    </comment>
    <comment ref="A19" authorId="1" shapeId="0">
      <text>
        <r>
          <rPr>
            <sz val="12"/>
            <color indexed="81"/>
            <rFont val="Tahoma"/>
            <family val="2"/>
          </rPr>
          <t>Para facilitar qué poblaciones específicas accedan a la información que las afecte, la ley estableció el criterio diferencial de accesibilidad a información pública55.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r>
        <r>
          <rPr>
            <b/>
            <sz val="9"/>
            <color indexed="81"/>
            <rFont val="Tahoma"/>
            <family val="2"/>
          </rPr>
          <t xml:space="preserve">
</t>
        </r>
        <r>
          <rPr>
            <sz val="9"/>
            <color indexed="81"/>
            <rFont val="Tahoma"/>
            <family val="2"/>
          </rPr>
          <t xml:space="preserve">
</t>
        </r>
      </text>
    </comment>
    <comment ref="A20" authorId="1" shapeId="0">
      <text>
        <r>
          <rPr>
            <sz val="11"/>
            <color indexed="81"/>
            <rFont val="Tahoma"/>
            <family val="2"/>
          </rPr>
          <t>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A continuación se muestra un modelo para formular la estrategia de Transparencia y Acceso a la Información</t>
        </r>
      </text>
    </comment>
  </commentList>
</comments>
</file>

<file path=xl/sharedStrings.xml><?xml version="1.0" encoding="utf-8"?>
<sst xmlns="http://schemas.openxmlformats.org/spreadsheetml/2006/main" count="641" uniqueCount="380">
  <si>
    <t>Plan Anticorrupción y de Atención al Ciudadano</t>
  </si>
  <si>
    <t>1.1</t>
  </si>
  <si>
    <t>2.1</t>
  </si>
  <si>
    <t>Asignar responsables de la gestión de los diferentes canales de atención</t>
  </si>
  <si>
    <t>actualizar y socializar la política</t>
  </si>
  <si>
    <t>consolidación de los mapas de riesgos, a su vez será el encargado de su publicación</t>
  </si>
  <si>
    <t>La medición de los avances, de las acciones de respuesta y evaluación de la efectividad de las políticas, estará a cargo del Grupo Interno de Trabajo de Control Interno</t>
  </si>
  <si>
    <t>La revisión del contenido del mapa de riesgos del Instituto, se realizará como mínimo una vez al año o cuando las circunstancias lo ameriten como cambios sustanciales en el contexto estratégico</t>
  </si>
  <si>
    <t xml:space="preserve">La política de Administración del Riesgo, Mapa de Riesgos Institucional, Mapa de Riesgos de los procesos, mapa de riesgos de corrupción, el Manual de Administración del Riesgo Crediticio, se socializarán y divulgarán </t>
  </si>
  <si>
    <t>definirán estrategias de capacitación que garanticen la competencia necesaria de los servidores para atender el tema de una manera adecuada</t>
  </si>
  <si>
    <t>estrategia de rendicion de cuentas</t>
  </si>
  <si>
    <t>estrategia de participacion ciudadana</t>
  </si>
  <si>
    <t>riesgos</t>
  </si>
  <si>
    <t>Monitoreo, Ajustes, Capacitación, mejora, sensibilización y divulgación.</t>
  </si>
  <si>
    <t>seguimiento se realizarán a los riesgos por procesos al menos 1 vez al año; a los riesgos de corrupción 3 veces al año que contempla el primero seguimiento en abril</t>
  </si>
  <si>
    <t>valoración de los controles se hará a través de la matriz de calificación, evaluación y respuesta a los riesgos</t>
  </si>
  <si>
    <t>Actualizar matriz de riesgos</t>
  </si>
  <si>
    <t>La Oficina de Control Interno realizará seguimiento (tres) 3 veces al año, así:</t>
  </si>
  <si>
    <t>Primer seguimiento: Con corte al 30 de abril. En esa medida, la publicación deberá surtirse dentro de los diez (10) primeros días hábiles del mes de mayo.</t>
  </si>
  <si>
    <t>Segundo seguimiento: Con corte al 31 de agosto. La publicación deberá surtirse dentro de los diez (10) primeros días hábiles del mes de septiembre.</t>
  </si>
  <si>
    <t>Tercer seguimiento: Con corte al 31 de diciembre. La publicación deberá surtirse dentro de los diez (10) primeros días hábiles del mes de enero.</t>
  </si>
  <si>
    <t>RACIONALIZACION DE TRÁMITES</t>
  </si>
  <si>
    <t>Acciones o medidas de mejora (racionalización) que impliquen la revisión, reingeniería, optimización, actualización, reducción, ampliación o supresión de actividades de los procesos y procedimientos asociados al trámite u Otros Procedimientos Administrativos como Reducción de tiempo de duración del trámite a través de , Extensión de horarios de atención, Ampliación de puntos de atención, Reducción de pasos para el ciudadano, Ampliación de canales de obtención del resultado, Estandarización de trámites o formularios, Optimización de los procesos o procedimientos internos asociados al trámite.</t>
  </si>
  <si>
    <t>Pago en línea de los trámites, Formularios diligenciados en línea, Envío de documentos electrónicos, Mecanismos virtuales de seguimiento al estado de los trámites, Documentos con firma electrónica, Trámite realizado totalmente en línea, Cadenas de trámites o ventanillas únicas virtuales (interoperabilidad).</t>
  </si>
  <si>
    <t>RENDICION DE CUENTAS</t>
  </si>
  <si>
    <t>Presenta un informe de la gestión del período del cual se están rindiendo cuentas.</t>
  </si>
  <si>
    <t xml:space="preserve">Facilita el control social que realizan los ciudadanos a su labor a través de facilitar el acceso y entendimiento de las organizaciones sociales, organizaciones no gubernamentales, la academia, los medios de comunicación y la ciudadanía. </t>
  </si>
  <si>
    <t>Propicia un espacio de diálogo e intercambio de ideas con la ciudadanía</t>
  </si>
  <si>
    <t xml:space="preserve">ATENCIÓN AL
CIUDADANO
</t>
  </si>
  <si>
    <t>gestionar las acciones para la medición de la satisfacción</t>
  </si>
  <si>
    <t>control de producto o servicio no conforme</t>
  </si>
  <si>
    <t xml:space="preserve">atención a las PQR´S (peticiones, quejas, reclamos y sugerencias) </t>
  </si>
  <si>
    <t>la elaboración y seguimiento al plan de comunicaciones</t>
  </si>
  <si>
    <t>Aplicar un Autodiagnóstico de espacios físicos para identificar los ajustes requeridos</t>
  </si>
  <si>
    <r>
      <t xml:space="preserve"> </t>
    </r>
    <r>
      <rPr>
        <sz val="11"/>
        <color rgb="FF000000"/>
        <rFont val="Arial"/>
        <family val="2"/>
      </rPr>
      <t>Realizar ajustes razonables a los espacios físicos de atención y servicio al ciudadano para garantizar su accesibilidad de acuerdo con la NTC 6047.</t>
    </r>
  </si>
  <si>
    <t>Fortalecimiento de las competencias de los servidores públicos que atienden directamente a los ciudadanos a través de procesos de cualificación, mediante capacitación en servicio al cliente a todos los servidores.</t>
  </si>
  <si>
    <t>Evaluación del desempeño de los servidores públicos en la cual se analiza sus competencias en relación con su comportamiento y actitud en la Interacción con los ciudadanos.</t>
  </si>
  <si>
    <t>Inclusión en el Programa de Capacitación de temáticas relacionadas con el mejoramiento del servicio al ciudadano.</t>
  </si>
  <si>
    <t>Se estableció un plan de bienestar y estímulos en donde se establece un sistema de incentivos monetarios y no monetarios, para destacar el desempeño de los servidores en relación al servicio prestado al ciudadano</t>
  </si>
  <si>
    <r>
      <t>•</t>
    </r>
    <r>
      <rPr>
        <sz val="7"/>
        <color rgb="FF000000"/>
        <rFont val="Times New Roman"/>
        <family val="1"/>
      </rPr>
      <t xml:space="preserve">     </t>
    </r>
    <r>
      <rPr>
        <sz val="11"/>
        <color rgb="FF000000"/>
        <rFont val="Arial"/>
        <family val="2"/>
      </rPr>
      <t>Publicación de información mínima obligatoria sobre la estructura.</t>
    </r>
  </si>
  <si>
    <r>
      <t>•</t>
    </r>
    <r>
      <rPr>
        <sz val="7"/>
        <color rgb="FF000000"/>
        <rFont val="Times New Roman"/>
        <family val="1"/>
      </rPr>
      <t xml:space="preserve">     </t>
    </r>
    <r>
      <rPr>
        <sz val="11"/>
        <color rgb="FF000000"/>
        <rFont val="Arial"/>
        <family val="2"/>
      </rPr>
      <t>Publicación de información mínima obligatoria de procedimientos, servicios y funcionamiento.</t>
    </r>
  </si>
  <si>
    <r>
      <t>•</t>
    </r>
    <r>
      <rPr>
        <sz val="7"/>
        <color rgb="FF000000"/>
        <rFont val="Times New Roman"/>
        <family val="1"/>
      </rPr>
      <t xml:space="preserve">     </t>
    </r>
    <r>
      <rPr>
        <sz val="11"/>
        <color rgb="FF000000"/>
        <rFont val="Arial"/>
        <family val="2"/>
      </rPr>
      <t>Divulgación de datos abiertos.</t>
    </r>
  </si>
  <si>
    <r>
      <t>•</t>
    </r>
    <r>
      <rPr>
        <sz val="7"/>
        <color rgb="FF000000"/>
        <rFont val="Times New Roman"/>
        <family val="1"/>
      </rPr>
      <t xml:space="preserve">     </t>
    </r>
    <r>
      <rPr>
        <sz val="11"/>
        <color rgb="FF000000"/>
        <rFont val="Arial"/>
        <family val="2"/>
      </rPr>
      <t>Publicación de información sobre contratación pública.</t>
    </r>
  </si>
  <si>
    <r>
      <t>•</t>
    </r>
    <r>
      <rPr>
        <sz val="7"/>
        <color rgb="FF000000"/>
        <rFont val="Times New Roman"/>
        <family val="1"/>
      </rPr>
      <t xml:space="preserve">     </t>
    </r>
    <r>
      <rPr>
        <sz val="11"/>
        <color rgb="FF000000"/>
        <rFont val="Arial"/>
        <family val="2"/>
      </rPr>
      <t>Publicación y divulgación de información establecida en la Estrategia de Gobierno en Línea.</t>
    </r>
  </si>
  <si>
    <t>El Registro o inventario de activos de Información.</t>
  </si>
  <si>
    <t>• El Esquema de publicación de información, y</t>
  </si>
  <si>
    <t>• El Índice de Información Clasificada y Reservada.</t>
  </si>
  <si>
    <t>tablas de retención documental de la entidad, con las cuales se dará cumplimiento a los aspectos relacionados con el inventario de activos de información, las cuales serán complemento al plan de seguridad informática PSI, en el cual se adelantó el inventario de activos informáticos de la entidad; a través de las tablas así como el PSI, se determina la información clasificada y reservada y se controla su acceso</t>
  </si>
  <si>
    <t>TRANSPARENCIA</t>
  </si>
  <si>
    <t>Revisar matrices de riesgos por proceso e incorporar observaciones que apliquen</t>
  </si>
  <si>
    <t>Habilitar espacios de dialogo y de divulgación en redes sociales y/o emisoras e Informar  mediante mecanismos electrónicos y/o redes sociales  los temas relacionados con la rendición de cuentas.</t>
  </si>
  <si>
    <t xml:space="preserve">Fortalecimiento de las competencias de los servidores públicos que atienden directamente a los ciudadanos </t>
  </si>
  <si>
    <r>
      <t xml:space="preserve">Nota: </t>
    </r>
    <r>
      <rPr>
        <sz val="11"/>
        <color theme="1"/>
        <rFont val="Calibri"/>
        <family val="2"/>
        <scheme val="minor"/>
      </rPr>
      <t>Ver información detallada en la pestaña correspondiente.</t>
    </r>
  </si>
  <si>
    <t>TOTAL ACTIVIDADES</t>
  </si>
  <si>
    <r>
      <t>Componente 6: Otras Iniciativas</t>
    </r>
    <r>
      <rPr>
        <sz val="10"/>
        <rFont val="Arial"/>
        <family val="2"/>
      </rPr>
      <t xml:space="preserve"> Adicionales</t>
    </r>
    <r>
      <rPr>
        <sz val="10"/>
        <color rgb="FFFF0000"/>
        <rFont val="Arial"/>
        <family val="2"/>
      </rPr>
      <t xml:space="preserve"> </t>
    </r>
    <r>
      <rPr>
        <sz val="10"/>
        <color theme="1"/>
        <rFont val="Arial"/>
        <family val="2"/>
      </rPr>
      <t>de Lucha Contra la Corrupción</t>
    </r>
  </si>
  <si>
    <t>Componente 5. Mecanismos para la Transparencia y el Acceso a la Información</t>
  </si>
  <si>
    <t>ZONA ALTA</t>
  </si>
  <si>
    <t>de 80 a 100%</t>
  </si>
  <si>
    <t>Componente 4. Mecanismos para Mejorar la Atención al Ciudadano</t>
  </si>
  <si>
    <t>ZONA MEDIA</t>
  </si>
  <si>
    <t>De 60 a 79%</t>
  </si>
  <si>
    <t>Componente 3. Rendición de Cuentas</t>
  </si>
  <si>
    <t>ZONA BAJA</t>
  </si>
  <si>
    <t>0 a 59%</t>
  </si>
  <si>
    <t>Componente 2. Racionalización de Trámites</t>
  </si>
  <si>
    <t>Componente 1. Gestión del Riesgo de Corrupción</t>
  </si>
  <si>
    <t>Nivel de Cumplimiento</t>
  </si>
  <si>
    <t>% de Avance</t>
  </si>
  <si>
    <t>ESTRATEGIA / COMPONENTE</t>
  </si>
  <si>
    <t>Subcomponente/Procesos</t>
  </si>
  <si>
    <t>Actividades</t>
  </si>
  <si>
    <t>Entregable</t>
  </si>
  <si>
    <t>Responsable</t>
  </si>
  <si>
    <t>fecha De Inicio</t>
  </si>
  <si>
    <t>Fecha Fin</t>
  </si>
  <si>
    <t>Subcomponente/proceso 1
Política de administración de riesgos</t>
  </si>
  <si>
    <t>Reingeniería de Procesos institucionales adelantada</t>
  </si>
  <si>
    <t>Subcomponente/proceso 2
Construcción del mapa de Riesgos de Corrupción</t>
  </si>
  <si>
    <t xml:space="preserve">Revisar, actualizar y validar los riesgos de corrupción identificados </t>
  </si>
  <si>
    <t>Subcomponente/proceso 3
Consulta y divulgación</t>
  </si>
  <si>
    <t>3.1</t>
  </si>
  <si>
    <t>Oficina Asesora de planeación</t>
  </si>
  <si>
    <t>3.2</t>
  </si>
  <si>
    <t>Subcomponente/proceso 4
Monitoreo y Revisión</t>
  </si>
  <si>
    <t>4.1</t>
  </si>
  <si>
    <t>Acompañar la elaboración de planes de mejoramiento cuando se detecten desviaciones</t>
  </si>
  <si>
    <t>Subcomponente/proceso 5
Seguimiento</t>
  </si>
  <si>
    <t>5.1</t>
  </si>
  <si>
    <t>Plan de auditorías y seguimiento ejecutado</t>
  </si>
  <si>
    <t>Oficina de Control Interno</t>
  </si>
  <si>
    <t>5.3</t>
  </si>
  <si>
    <t>Gestión del Riesgo de Corrupción - Mapa de Riesgos de Corrupción</t>
  </si>
  <si>
    <t>Matrices ajustadas</t>
  </si>
  <si>
    <t xml:space="preserve">Oficina Asesora de planeación -Lideres de procesos y Profesional de Apoyo  Riesgos </t>
  </si>
  <si>
    <t>Ajuste de matriz de Riesgo de corrupción</t>
  </si>
  <si>
    <t xml:space="preserve">Acta de Comité de Riesgos </t>
  </si>
  <si>
    <t>Planes de mejoramiento</t>
  </si>
  <si>
    <t xml:space="preserve">Informes de seguimientos </t>
  </si>
  <si>
    <t>Racionalización de Trámites</t>
  </si>
  <si>
    <t>No</t>
  </si>
  <si>
    <t xml:space="preserve">Definición del procedimiento / tramite  </t>
  </si>
  <si>
    <t>Entregable / producto</t>
  </si>
  <si>
    <t xml:space="preserve">Ruta de trabajo </t>
  </si>
  <si>
    <t>Fecha Inicio</t>
  </si>
  <si>
    <t>Beneficio para el  ciudadano o la entidad</t>
  </si>
  <si>
    <t>Área responsable</t>
  </si>
  <si>
    <t>Aprobación (adopción e implementación) de nuevos trámites o Modificación Estructural de trámites existentes</t>
  </si>
  <si>
    <t>Mesas de trabajo de la área Misional y Oficina Asesora de Planeación</t>
  </si>
  <si>
    <t xml:space="preserve"> Estrategia de Rendición de Cuentas</t>
  </si>
  <si>
    <t>Elementos</t>
  </si>
  <si>
    <t>Producto o entregable</t>
  </si>
  <si>
    <t>Etapas de la Rendición de Cuentas</t>
  </si>
  <si>
    <t>Cuatrimestre</t>
  </si>
  <si>
    <t>Fecha</t>
  </si>
  <si>
    <t>Dependencia Responsable</t>
  </si>
  <si>
    <t>Aprestamiento</t>
  </si>
  <si>
    <t>Diseño</t>
  </si>
  <si>
    <t>Preparación</t>
  </si>
  <si>
    <t>Ejecución</t>
  </si>
  <si>
    <t>Seguimiento y Evaluación</t>
  </si>
  <si>
    <t>Inicio</t>
  </si>
  <si>
    <t>Fin</t>
  </si>
  <si>
    <t>INFORMACIÓN</t>
  </si>
  <si>
    <t>Estrategia de rendición de cuentas implementada</t>
  </si>
  <si>
    <t>Oficina Asesora de Planeación</t>
  </si>
  <si>
    <t>DIÁLOGO</t>
  </si>
  <si>
    <t>RESPONSABILIDAD</t>
  </si>
  <si>
    <t>Oficina de control interno</t>
  </si>
  <si>
    <t xml:space="preserve">Evaluar y verificar, por parte de la oficina de control interno, el cumplimiento de la estrategia de rendición de cuentas incluyendo la eficacia y pertinencia de los espacios de diálogo. </t>
  </si>
  <si>
    <t>Contenidos informativos elaborados y entregados</t>
  </si>
  <si>
    <t>Mecanismos para Mejorar la Atención al Ciudadano</t>
  </si>
  <si>
    <t>SubComponentes</t>
  </si>
  <si>
    <t>Normativo y procedimental</t>
  </si>
  <si>
    <t>Fortalecimiento de los canales de atención</t>
  </si>
  <si>
    <t>Talento Humano</t>
  </si>
  <si>
    <t>Lineamientos de Transparencia
Activa</t>
  </si>
  <si>
    <t>Estados financieros publicados</t>
  </si>
  <si>
    <t>Informe de lo estados financieros publicados</t>
  </si>
  <si>
    <t>Elaboración de los Instrumentos de Gestión de la Información</t>
  </si>
  <si>
    <t>Criterio diferencial de accesibilidad</t>
  </si>
  <si>
    <t>Monitoreo del Acceso a
la Información Pública</t>
  </si>
  <si>
    <t xml:space="preserve">Actividades </t>
  </si>
  <si>
    <t>Comité Institucional de Gestión y Desempeño</t>
  </si>
  <si>
    <t xml:space="preserve">Espacios de diálogos y divulgación habilitados </t>
  </si>
  <si>
    <t>x</t>
  </si>
  <si>
    <t>Encuestas aplicadas</t>
  </si>
  <si>
    <t xml:space="preserve">Realizar encuestas de percepción sobre la rendición de cuentas </t>
  </si>
  <si>
    <t xml:space="preserve">Jefe Oficina de Control Interno </t>
  </si>
  <si>
    <t>Entidad:  INSTITUTO FINANCIERO DE CASANARE</t>
  </si>
  <si>
    <t>Canal de atención optimizado</t>
  </si>
  <si>
    <t>Lider de Atención al Cliente y Comunicaciones</t>
  </si>
  <si>
    <t>Oficina Asesora de Planeación - Lider de Atención al Cliente y Comunicaciones - Lideres de Procesos</t>
  </si>
  <si>
    <t xml:space="preserve">Lider de Atención al Cliente y Comunicaciones </t>
  </si>
  <si>
    <t>Subgerencia Administrativa y Financiera - Gestión de Talento Humano</t>
  </si>
  <si>
    <t>Portal Web actualizado permanentemente</t>
  </si>
  <si>
    <t>Subgerencia Administrativa y Financiera</t>
  </si>
  <si>
    <t>Actualizacion permanente de informacion en SECOP, SIA observa y  SIGEP</t>
  </si>
  <si>
    <t>Aplicativos actualizados</t>
  </si>
  <si>
    <t>Subgerencia Administrativa y Financiera - Oficina Asesora Juridica</t>
  </si>
  <si>
    <t>Iniciativas Adicionales</t>
  </si>
  <si>
    <t>Acuerdos, compromisos y/o protocolos suscritos.</t>
  </si>
  <si>
    <t xml:space="preserve">Control Interno </t>
  </si>
  <si>
    <t>Informe de monitoreo al Sistema Integrado de Administración de Riesgos</t>
  </si>
  <si>
    <t>Mecanismos para la Transparencia y Acceso a la Información</t>
  </si>
  <si>
    <t>Oficina Asesora de Planeación  - Riesgos</t>
  </si>
  <si>
    <t>Actas de Comité de Riesgos</t>
  </si>
  <si>
    <t>Realizar reuniones mensuales de comité de riesgos de la entidad según la programacion del Plan de Acción</t>
  </si>
  <si>
    <t>Evidencias</t>
  </si>
  <si>
    <t>Observaciones</t>
  </si>
  <si>
    <r>
      <t>Ejecutar plan de auditorías y seguimientos</t>
    </r>
    <r>
      <rPr>
        <b/>
        <i/>
        <sz val="12"/>
        <rFont val="Arial Narrow"/>
        <family val="2"/>
      </rPr>
      <t xml:space="preserve"> (Informe de mapa de riesgos de corrupción)</t>
    </r>
  </si>
  <si>
    <t>CIGD -Líder atención al cliente y comunicaciones, Gestión Documental</t>
  </si>
  <si>
    <t>Mantener la estrategia de atención al cliente para la  mejora continua del servicio</t>
  </si>
  <si>
    <t xml:space="preserve">Publicar el Programa  de auditorías </t>
  </si>
  <si>
    <t xml:space="preserve">Programa  de auditorías </t>
  </si>
  <si>
    <t>Oficina Asesora Juridica -Subgerencia Administrativa y Financiera</t>
  </si>
  <si>
    <t>Publicar Matriz de Riesgos de Corrupción portal  Web</t>
  </si>
  <si>
    <t>Versión</t>
  </si>
  <si>
    <t>Control de Cambios</t>
  </si>
  <si>
    <t>SISTEMA DE GESTIÓN DE CALIDAD</t>
  </si>
  <si>
    <t>MATRIZ RIESGO DE CORRUPCION</t>
  </si>
  <si>
    <t>CÓDIGO: MRDP01-00</t>
  </si>
  <si>
    <t xml:space="preserve"> PROCESO DIRECCIONAMIENTO ESTRATEGICO Y PLANEACIÓN</t>
  </si>
  <si>
    <t>FECHA:      31/01/2022</t>
  </si>
  <si>
    <t>VERSION: 01</t>
  </si>
  <si>
    <t>ÍTEM</t>
  </si>
  <si>
    <t>PROCESO</t>
  </si>
  <si>
    <t>RIESGO</t>
  </si>
  <si>
    <t xml:space="preserve">CAUSAS </t>
  </si>
  <si>
    <t>CONSECUENCIAS</t>
  </si>
  <si>
    <t>CALIFICACION</t>
  </si>
  <si>
    <t>EVALUACIÓN DEL RIESGO</t>
  </si>
  <si>
    <t>CONTROLES</t>
  </si>
  <si>
    <t>NUEVA CALIFICACION</t>
  </si>
  <si>
    <t>NUEVA EVALUACION</t>
  </si>
  <si>
    <t>OPCIONES MANEJO</t>
  </si>
  <si>
    <t>ACCIÓNES</t>
  </si>
  <si>
    <t>RESPONSABLE</t>
  </si>
  <si>
    <t>PROBAB</t>
  </si>
  <si>
    <t>IMPACTO</t>
  </si>
  <si>
    <t>PROBAB.</t>
  </si>
  <si>
    <t>IMPROBABLE (2)</t>
  </si>
  <si>
    <t>MODERADO (3)</t>
  </si>
  <si>
    <t>REDUCIR RIESGO</t>
  </si>
  <si>
    <t>Jefe de Oficiina de Control Interno.</t>
  </si>
  <si>
    <t>Subgerente Administrativo y Finaniero - Tesorero</t>
  </si>
  <si>
    <t xml:space="preserve">Subgerente administrativo y financiero-Tecnico de archivo </t>
  </si>
  <si>
    <t xml:space="preserve">EVITAR EL RIESGO </t>
  </si>
  <si>
    <t xml:space="preserve">Subgerente administrativo y financiero - Auxiliar de recursos fisicos </t>
  </si>
  <si>
    <t>Jefe Oficina Asesora Juridica - Personal de Contratación</t>
  </si>
  <si>
    <t>POSIBLE (3)</t>
  </si>
  <si>
    <t>MENOR (2)</t>
  </si>
  <si>
    <t>Jefe Oficina Asesora Juridica - Lider de Atención al Cliente</t>
  </si>
  <si>
    <t>Jefe Oficina Asesora Juridica - Subgerente Comercial y de Crédito</t>
  </si>
  <si>
    <t>Subgerente administrativo y financiero - Tecnico en Sistemas</t>
  </si>
  <si>
    <t>RARA VEZ (1)</t>
  </si>
  <si>
    <t>PROFESIONAL DE TALENTO HUMANO</t>
  </si>
  <si>
    <t>CASI SEGURO (5)</t>
  </si>
  <si>
    <t>CATASTRÓFICO (5)</t>
  </si>
  <si>
    <t>EXTREMO</t>
  </si>
  <si>
    <t>Financieros operativos</t>
  </si>
  <si>
    <t>ACEPTAR RIESGO</t>
  </si>
  <si>
    <t>PROBABLE (4)</t>
  </si>
  <si>
    <t>MAYOR (4)</t>
  </si>
  <si>
    <t xml:space="preserve">Estratégicos </t>
  </si>
  <si>
    <t xml:space="preserve">De imagen </t>
  </si>
  <si>
    <t>ALTO</t>
  </si>
  <si>
    <t xml:space="preserve">Legales o de cumplimiento </t>
  </si>
  <si>
    <t>COMPARTIR RIESGO</t>
  </si>
  <si>
    <t>INSIGNIFICANTE (1)</t>
  </si>
  <si>
    <t>Tecnológicos</t>
  </si>
  <si>
    <t>Corrupción</t>
  </si>
  <si>
    <t>MODERADO</t>
  </si>
  <si>
    <t>BAJO</t>
  </si>
  <si>
    <t>Elaborar estrategia de racionalización de trámites en SUIT</t>
  </si>
  <si>
    <t>Informe de racionalización de trámites</t>
  </si>
  <si>
    <t>31/11/2023</t>
  </si>
  <si>
    <t>Facilitar el acceso al trámite a los clientes y usuarios del IFC</t>
  </si>
  <si>
    <t>Oficina Asesora de Planeación - Subgerencia Comercial y de Crédito</t>
  </si>
  <si>
    <t>Actividades realizadas/Actividades programadas</t>
  </si>
  <si>
    <t>Vigencia: 2023</t>
  </si>
  <si>
    <t>Gerencia/Subgerentes/Asesores/Jefes</t>
  </si>
  <si>
    <t>Autodiagnóstico de rendición de cuentas</t>
  </si>
  <si>
    <t>Oficina Asesora de Planeación- Lideres de Procesos</t>
  </si>
  <si>
    <t>Oficina Asesora de Planeación - Oficina de Sistemas - Atención al Cliente y Comunicaciones</t>
  </si>
  <si>
    <t xml:space="preserve">Temas identificados y socializados </t>
  </si>
  <si>
    <t>Analizar las recomendaciones realizadas por los grupos de interés y grupos de valor  frente al  informe de rendición de cuentas y establecer correctivos que optimicen la gestión y faciliten el cumplimiento de las metas del plan estratégico.</t>
  </si>
  <si>
    <t xml:space="preserve">Oficina Asesora de Planeación - Líder de Atención al Cliente </t>
  </si>
  <si>
    <t>Conformar un equipo de trabajo, con miembros entre las diferentes dependencias misionales y de apoyo, que articule los ejercicios de rendición de cuentas al interior de la Entidad, equipo aprobado por el Comité Institucional de Gestión y Desempeño.</t>
  </si>
  <si>
    <t>Grupo de trabajo rendición de cuentas establecido</t>
  </si>
  <si>
    <t>Actualización del menú participa en el portal web</t>
  </si>
  <si>
    <t>Publicar información sobre la gestión realizada y la estrategia de rendición de cuentas en el menú participa del IFC como mecanismo de consulta por parte de grupos de valor.</t>
  </si>
  <si>
    <t xml:space="preserve">Oficina Asesora de Planeación - Gestión Tecnológica </t>
  </si>
  <si>
    <t>Convocar chats, foros a través de medios electrónicos o presenciales (Facebook, instagran,Twitter etc.) para  interactuar con la ciudadanía en torno a temas asociados y habilitar y monitorear link para la presentación de observaciones al informe</t>
  </si>
  <si>
    <t xml:space="preserve">Publicación Informe audiencia de rendición de cuentas en el menu participa </t>
  </si>
  <si>
    <t>Oficina Asesora de Planeación - Oficina de Sistemas - Líder de Atención al Cliente</t>
  </si>
  <si>
    <t>Fecha publicación: 31-01-2023</t>
  </si>
  <si>
    <t>Documentar en el menú participa del IFC los diferentes mecanismos de participación ciudadana.</t>
  </si>
  <si>
    <t>Mecanismos de participación ciduadana</t>
  </si>
  <si>
    <t>Relizar Informe trimestral de PQRSD que ingresan al IFC</t>
  </si>
  <si>
    <t xml:space="preserve">Relizar un Informe trimestral de la gestión de las PQRSD, publicar en el lugar correspondiente por Ley de Transparencia.  </t>
  </si>
  <si>
    <t>Fortalecimiento de canales de atención e implementación de nuevas estrategias para mejorar la experiencia de usuario</t>
  </si>
  <si>
    <t>Implementación de un nuevo canal de atenciòn (Whatsapp)</t>
  </si>
  <si>
    <t>Oficina Asesora de Planeación - Lider de Atención al Cliente y Comunicaciones - Gestión Tecnológica</t>
  </si>
  <si>
    <t>Aplicar y analizar la encuesta de satisfacción para el cliente de procesos y servicios internos</t>
  </si>
  <si>
    <t>Encuesta de satisfacción aplicada y analizada</t>
  </si>
  <si>
    <t>Capacitaciones en atención al cliente</t>
  </si>
  <si>
    <t>Actualización de la  carta de trato digno  y el protocolo de atención (agregando el nuevo canal)</t>
  </si>
  <si>
    <t>Revisión o actualización de documento</t>
  </si>
  <si>
    <t>Oficina Asesora de Planeación - Gestión Tecnológica</t>
  </si>
  <si>
    <t>Datos abiertos actualizados</t>
  </si>
  <si>
    <t>Actualizar los conjuntos de datos publicados en el portal de datos abiertos y publicar en datos abiertos datos que sean necesarios</t>
  </si>
  <si>
    <t>Mantener actualizada la información acerca de trámites, otros procedimientos administrativos y consulta de acceso a la información  del IFC en el Sistema Único de Información de trámites - SUIT</t>
  </si>
  <si>
    <t>SUIT actualizado</t>
  </si>
  <si>
    <t>Subgerencia Administrativa y Financiera - Oficina Asesora Juridica - Gestión Tecnológica</t>
  </si>
  <si>
    <t>Formatos actualizados</t>
  </si>
  <si>
    <t>Actualizar los formatos, documentos y firmas de correos electrónicos con la politica de protección de datos personales y habeas data,</t>
  </si>
  <si>
    <t>Índice de Información Clasificada y Reservada publicado</t>
  </si>
  <si>
    <t>Elaborar el Índice de Información Clasificada y Reservada y publicar en el menú de trasnparencia y en datos abiertos</t>
  </si>
  <si>
    <t>Dar cumplimiento al Capitulo III del Decreto 103 de 2015</t>
  </si>
  <si>
    <t>Elaborar y publicar el Esquema de publicación de información en el menú de transparencia y en datos abiertos</t>
  </si>
  <si>
    <t>Elaborar matriz de activo de información y publicada en el menú de transparencia y datos abiertos</t>
  </si>
  <si>
    <t>Realizar y ejecutar plan de seguimiento accesibilidad web dando cumplimiento a la  Ley 2052 de 2020 y las  Resoluciones 1519 y 2893 de 2020.</t>
  </si>
  <si>
    <t>Subgerencia Admiistrativa y Financiera - Oficina Asesora de Planeación - Gestión Tecnológica</t>
  </si>
  <si>
    <t xml:space="preserve">Plan de trabajo elaborado e implementado </t>
  </si>
  <si>
    <t>Establecer y ejecutar un plan de trabajo para fortalecer en el portal institucional los criterios de conformidad de nivel AAA de acuerdo a la Guía de Accesibilidad de Contenidos Web (Web Content Accesibillity Guidelines - WCAG) en la versión 2.1, expedida por el World Web Consortium (W3C)</t>
  </si>
  <si>
    <t>Actualización permanente de la información  mínima del menú de  transparencia y de participa en el portal web, de acuerdo al resultado del ITA en la vigencia 2022</t>
  </si>
  <si>
    <t>Informes de cumplimiento</t>
  </si>
  <si>
    <t>Estrategia de participación ciudadana</t>
  </si>
  <si>
    <t>Dar cumplimiento a la estrategia de participación ciudadana de la vigencia 2023</t>
  </si>
  <si>
    <t>Gerencia/Subgerentes/Asesores/Jefes/Lider de atención al cliente</t>
  </si>
  <si>
    <t>Espacios y Link habilitados</t>
  </si>
  <si>
    <t>Divulgación y promoción de la rendición de cuentas</t>
  </si>
  <si>
    <t>Publicacion en portal Web matriz de riesgo de corrupción año 2023</t>
  </si>
  <si>
    <t>Socialización y aprobación de matrices de riesgos por proceso y matriz de  corrupción  en Comité  de Riesgos</t>
  </si>
  <si>
    <t xml:space="preserve"> Oficina de Control Interno</t>
  </si>
  <si>
    <t>Presentar informe de seguimiento al comité institucional de gestión y desempeño relacionados con con el seguimiento al Plan Anticorrupción y Atención al Ciudadano- PAAC</t>
  </si>
  <si>
    <t xml:space="preserve">Estudio de los trámites susceptibles de intervención : Análisis de los factores internos (Complejidad; Costo; Tiempo), Factores externos (Pago;  PQRS).
</t>
  </si>
  <si>
    <t>Acción a seguir 2023</t>
  </si>
  <si>
    <t xml:space="preserve">  
Inscribir en consultas de acceso a información pública lo siguiente:
- Certificado para declarar Renta.
- Pago en línea PSE
Inscribir en inventario de trámites lo siguiente:
- Renovación de crédito educativo
</t>
  </si>
  <si>
    <t>Diseñar piezas comunicativas digitales o físicas que permitan a la ciudadanía conocer de forma constante la gestión realizada por la entidad a través de distintos canales comunicación, incluir la convocatoria de la audiencia de rendición de cuentas.</t>
  </si>
  <si>
    <t>Revisar, mantener y fortalecer las plataformas de consulta  agil  para los grupos de valor (estado de las peticiones, e interacción con micrositios del porta Web y APP)</t>
  </si>
  <si>
    <t>Fortalecer los canales de atención y retroalimentación con el ciudadano a través del Portal web,  encuestas, redes sociales, línea telefónica, buzones, correspondencia y atención presencial.</t>
  </si>
  <si>
    <r>
      <t xml:space="preserve">Fecha publicación: </t>
    </r>
    <r>
      <rPr>
        <b/>
        <sz val="14"/>
        <rFont val="Arial Narrow"/>
        <family val="2"/>
      </rPr>
      <t>31-01-2023</t>
    </r>
  </si>
  <si>
    <t xml:space="preserve">Seguimiento a la aplicación de los manuales de riesgo de la entidad SARO, SARLAFT, SARC,SARL,SARM así como de Gobierno corporativo </t>
  </si>
  <si>
    <t>Seguimeinto a los acuerdos, compromisos y/o protocolos de integridad al interior de la entidad.</t>
  </si>
  <si>
    <t>Consolidar la información de la gestión de la vigencia 2022 del IFC suministrada por las dependencias, para el informe de rendición de cuentas.</t>
  </si>
  <si>
    <t>Actualización de la estrategia de rendición de cuentas vigencia 2022 incluyendo una estrategia de comunicación a través de medios y mecanismos que faciliten el acceso diferencial de diversas poblaciones utilizando simultáneamente medios presénciales, escritos y virtuales de acuerdo con las características de los interlocutores y recursos institucionales.</t>
  </si>
  <si>
    <t>Revisar y actualizar el autodiagnóstico de rendición de cuentas del IFC como mecanismo para definir la estrategia de rendición de cuenta de la vigencia 2022.</t>
  </si>
  <si>
    <t>Realizar la audiencia pública de rendición de cuentas de las metas y logros alcanzados en la vigencia 2022 por el Instituto Financiero de Casanare.</t>
  </si>
  <si>
    <t xml:space="preserve">Informe de evaluación de rendición de cuentas vigencia 2022 </t>
  </si>
  <si>
    <t xml:space="preserve">Publicación en  portal Web el Informe de evaluación de rendición de cuentas vigencias 2022  </t>
  </si>
  <si>
    <t>Participación Ciudadana - Audiencia rendición de cuentas de la vigencias 2022</t>
  </si>
  <si>
    <t>Actualización y publicación en el portal web de la politica de tratamiento de datos personales.</t>
  </si>
  <si>
    <t>Actualizar y publicar la politica de tratamiento de datos personales del Instituto Financiero de Casanare.</t>
  </si>
  <si>
    <t xml:space="preserve">Se realizó la revisión y mantenimiento de la matriz de Riesgo a los trece procesos, pendiente por convalidar información de algunas de ellas, que se han venido ajustando en el día día. </t>
  </si>
  <si>
    <t>\\NEPTUNO\PublicaCalidad\CALIDAD\SOPORTES SGC\12. ADMINISTRACIÓN GESTION DEL RIESGO\MATRIZ DE RIESGO POR PROCESO 2023</t>
  </si>
  <si>
    <t xml:space="preserve">Esta matriz no ha tenido modificación actual, se tiene programada su revisión para el segundo semestre de la presente vigencia </t>
  </si>
  <si>
    <t>En Acta N° 03 del 30 de enero del 2023 del Comité Institucional de Gestión y Desempeño ,  se presentó informe de seguimiento del tercer cuatrimestre de la vigencia 2022.</t>
  </si>
  <si>
    <t>https://www.ifc.gov.co/gestion-control/planeacion/plan-anticorrupcion-atencion-al-ciudadano/plan-anticorrupcion-atencion-al-ciudadano-3&amp;download=Y</t>
  </si>
  <si>
    <t>https://www.ifc.gov.co/participa/plan-anti-corrupcion-atencion-al-ciudadano/plan-anticorrupcion-atencion-al-ciudadano-5&amp;download=Y</t>
  </si>
  <si>
    <t>La matriz de riesgo de corrupción año 2023, se encuentra publicada en el portal Web del Instituto Financiero De Casanare.</t>
  </si>
  <si>
    <t xml:space="preserve">A la fecha del presente seguimiento se han desarrollado dos Comités de Riesgo en Acta N° 01 del 27 de febrero del 2023 y Acta N° 02 del 30 de marzo del 2023.  </t>
  </si>
  <si>
    <t>L:\7.SISTEMA DE ADMINISTRACION DEL RIESGO\2023\COMITÉ DE RIESGOS</t>
  </si>
  <si>
    <t>A la fecha del presente seguimiento no se ha presentado planes de mejoramiento.</t>
  </si>
  <si>
    <t xml:space="preserve">El de Plan de auditorías para la presente vigencia se encuentra publicado en el portal Web de la entidad.
A la fecha del presente informe se encuentra en un avance de ejecución del 100% respecto a lo programado en el plan de auditoria. 
</t>
  </si>
  <si>
    <t>https://www.ifc.gov.co/gestion-control/reportes-control-interno</t>
  </si>
  <si>
    <t>Se suscribe el 22 de marzo de 2023 la estrategia de racionalización de trámites de crédito para proyectos productivos. Del caul, previamente el 13 de marzo de 2023 se realizó una mesa de trabajo con la Dra. Nancy Arrigui para identificar la actualización que se debe realizar en el formtaro integrado del trámite en la plataforma del SUIT. Esta misma actividad se llevó a cabo con la sesora de crédito Consuelo Cely el 21 de marzo de 2023. Es importante aclarar que la reacionalización de trámites se realiza durante la vigencia y tienen fecha programada para que sea finalizada el mes de noviembre de 2023.</t>
  </si>
  <si>
    <t>L:\12.SUIT
Planeación y Control Interno tienen usuarios para verificar el avance en la plataforma SUIT</t>
  </si>
  <si>
    <r>
      <t xml:space="preserve">Durante el mes de abril de 2023 se inscribieron en la plataforma del SUIT los soguientes trámites de consulta de acceso a información pública: </t>
    </r>
    <r>
      <rPr>
        <b/>
        <sz val="9"/>
        <color theme="1"/>
        <rFont val="Arial"/>
        <family val="2"/>
      </rPr>
      <t>Pagos en línea PSE y Certificado para declarar renta.
Falta inscribir Renovación FESCA</t>
    </r>
  </si>
  <si>
    <t>www.ifc.gov.co</t>
  </si>
  <si>
    <t>El portal web se ha estado actualizando conforme al plan de trabajo ITA 2023 y el Informe de la Resolución 1519 de 2020 presentado por la Oficina de Control Interno. Esta pendiente seguir actualizando el portal web IFC.</t>
  </si>
  <si>
    <t>Se encuentra en curso racionalización de tramites de créditos productivos. Verificar con la información verficiada en el componente antitramites.</t>
  </si>
  <si>
    <t>Programa de auditoria publicado</t>
  </si>
  <si>
    <t>Se elaboró una dataset de los créditos desembolsados en la vigencia 2022, estos fueron subidos a la plataforma de datos abiertos pero rechazada por ellos mismos.
La Gobernación de Casanare mediante carta enviada al IFC en realación a capacitaciones, se solicitó mesas de ayuda para concluir que esta información quede cargada en datos abiertos.</t>
  </si>
  <si>
    <t>L:\30.DATOS ABIERTOS\dataset datos abiertos\dataset 2022</t>
  </si>
  <si>
    <t>Se elaboró actualización de politica de tratamiento de datos personales y otras disposiciones y quedo aprobado mediante Resolución 061 de 2023.</t>
  </si>
  <si>
    <t>https://www.ifc.gov.co/entidad/politica-tratamiento-datos-personales/politica-tratamiento-proteccion-datos-1</t>
  </si>
  <si>
    <t>L:\41.ITA\ITA 2023\Accesibilidad web 2023</t>
  </si>
  <si>
    <t>Basado en el plan de trabajo ITA 2023 y del Informe presentado por Control Interno sobre la Resolución 1519 de 2020, se presenta un informe donde se detalla evidencias de la actualización realizada en el portal web.</t>
  </si>
  <si>
    <t>L:\41.ITA\ITA 2023\Plan trabajo ITA 2023\Informe seguimiento ITA portal web IFC.docx</t>
  </si>
  <si>
    <t>El día 26 de abrtil de 2023 a los responsables de procesoso se realizó socicalización de metodologia de construcción del esquema de publicacion de información.</t>
  </si>
  <si>
    <t>El día 26 de abrtil de 2023 a los responsables de procesoso se realizó socicalización de metodologia de construcción del activos de información pública.</t>
  </si>
  <si>
    <t>L:\41.ITA\ITA 2023\Instrumentos de Gestión Información 2023\Instrumentos gestión información 2023.pptx</t>
  </si>
  <si>
    <t>https://www.ifc.gov.co/gestion-control/informacion-financiera-contable/estados-financieros</t>
  </si>
  <si>
    <t>https://www.ifc.gov.co/transparencia-1/3-contratacion/3-2-publicacion-informacion-contractual/instructivo-secop-2</t>
  </si>
  <si>
    <t>Se verifica que la Oficina Asesora Jurídica realiza la publicación oportuna a la norma de SECOP, SIA y SIGEP</t>
  </si>
  <si>
    <t xml:space="preserve">Información actualizada a febrero, la información es enviada mes vencido para firma de los responsables de firmar. Luego se procede a escanear y enviar a resonsable de subir al portal web.  </t>
  </si>
  <si>
    <t>Acta N° 07 del 13 de marzo del 2023</t>
  </si>
  <si>
    <t>Se presentó estrategia de Rendición de cuentas y reglamento RC   en reunión  de comité Institucional de Gestión y Desempeño Acta  N° 07 del 13 de marzo del 2023, seguidamente se conformó el grupo responsable del proceso de RC.</t>
  </si>
  <si>
    <t>https://www.ifc.gov.co/participa/rendicion-cuentas/rendicion-cuentas-vigencia-2022</t>
  </si>
  <si>
    <t>La Oficina Asesora de Planeación consolido el Informe de rendición de cuentas vigencia 2022 en presentación de word y power Point, el cual se encuentra publicado en formato Pdf en el portal Web del Instituto Financiero de Casanare desde el dia 26 de abril del 2023</t>
  </si>
  <si>
    <t>https://www.ifc.gov.co/</t>
  </si>
  <si>
    <t>https://www.ifc.gov.co/participa/rendicion-cuentas/rendicion-cuentas-vigencia-202209/05/2023
https://www.ifc.gov.co/comunicaciones/comunicados-recientes/boletin-informativo-iii-2022</t>
  </si>
  <si>
    <t>https://www.facebook.com/InstFinancieroCasanare</t>
  </si>
  <si>
    <t>Se Realizó Foro Virtual Pre Rendición De Cuentas Vigencia 2022 Ifc en la página social https://www.facebook.com/InstFinancieroCasanarey y en la página del IFC  y de la Gobernación de Casanare.</t>
  </si>
  <si>
    <t>Se ha venido desarrollando las actividades de Rendición de Cuentas en las fechas en la estrategia y el reglamento de RC</t>
  </si>
  <si>
    <t>10.1 AUTODIAGNOSTICO RENDICIÓN DE CUENTAS 2022 act</t>
  </si>
  <si>
    <t>Se elaboró informe de seguimiento  de PQRSD del cuarto trimestre del 2022 y se encuentra pendiente de socializar en el Comité Institucional de Gestión y Desempeño, el informe de correspondiente al primer trimestre del 2023 se encuentra en elaboración por parte de la líder de atención al cliente.</t>
  </si>
  <si>
    <t>A la fecha se adelantas actividades de seguimientos a los canales de atención al cliente como correos institucionales de atención PQRS, extensiones de atención a crédito de fomento y de crédito, gestión de cobro de las carteras de IFC, FESCA y cartera en administración decreto 20223/2015</t>
  </si>
  <si>
    <t>Se mantiene actualizado a los ciudadanos con información institucional por los diferentes canales, así como también se realiza la publicación de las brigadas en los municipios</t>
  </si>
  <si>
    <t>En el portal web de la entidad se encuentra en constante proceso de actualización de información relacionada con al participación ciudadana, con los lineamiento de MIPG y Ley de Transparencia.</t>
  </si>
  <si>
    <t>Se reubico el personal de atención al cliente  a la parte principal de la entrada al IFC, como los asesores de crédito educativo y la profesional  de apoyo cto 065-2023 en la atención y socialización del portafolio de servicios de crédito de fomento y comercial, cada uno con señalización e identificación de módulo de atención  y los canales de atención telefónica, capacitación  en atención al cliente por la ARL.</t>
  </si>
  <si>
    <t xml:space="preserve"> Se desarrollaron dos capacitaciones, una en canales de atención en fecha 09 de febrero del 2023 y la otra fue portafolio de servicios en el mes de marzo del 2023.
</t>
  </si>
  <si>
    <t>Durante los meses de febrero, marzo y abril se han aplicado 285 encuestas de producto y servicio el índice de favorabilidad es del 92,12%</t>
  </si>
  <si>
    <t>En el siguiente link se encuentra púbicada la carta de trato digno al ciudadano, Inicio Atención y servicios a la ciudadanía Trámites, OPA y Consultas de Información Carta de trato digno a la ciudadanía
https://www.ifc.gov.co/atencion-servicios-ciudadania/tramites-opa-consultas-informacion/carta-trato-digno-ciudadania</t>
  </si>
  <si>
    <t>A la fecha se adelantan actividades de seguimientos a los canales de atención al cliente como correos institucionales de atención PQRS, extensiones de atención a crédito de fomento y de crédito, gestión de cobro de las carteras de IFC, FESCA y cartera en administración decreto 20223/2015</t>
  </si>
  <si>
    <t>A la fecha no se han realizado actividades en cumplimiento de los acuerdos de integridad</t>
  </si>
  <si>
    <t>Se realizó verificación verbal con las dependencias</t>
  </si>
  <si>
    <t>El día 26 de abrtil de 2023 a los responsables de procesos se realizó socicalización de metodologia de construcción del Índice de Información Clasificada y Reservada</t>
  </si>
  <si>
    <t xml:space="preserve">Mediante el plan de trabajo ITA 2023, se solicitió a Micrositios información referente a los criterios de accesibilidad web. Ellos envian un plan de acción como resultado de un diagnostico el cual tiene un avance significativo. </t>
  </si>
  <si>
    <t xml:space="preserve">Subgerencia Administrativa y Financiera - Oficina Asesora de Planeación </t>
  </si>
  <si>
    <t>Verficación In situ</t>
  </si>
  <si>
    <t xml:space="preserve">Verificación física del documento </t>
  </si>
  <si>
    <t>Verificación física de documentos</t>
  </si>
  <si>
    <t xml:space="preserve">En la Oficina Asesora de Planeación se diseñaron y publicaron baner y flayers  alusivos a rendición de cuentas foro virtual, boletín informativo, los cuales se encuentran publicados en las redes sociales, portal web; también se socializados en la emisora de mannare radio de la gobernación de Casanare. </t>
  </si>
  <si>
    <t xml:space="preserve">Se publicaron baner y flayers  alusivos a rendición de cuentas foro virtual, boletín informativo, los cuales se encuentran publicados en las redes sociales, portal web; también se socializados en la emisora de mannare radio de la gobernación de Casanare. </t>
  </si>
  <si>
    <t>L:\12.SUIT
Planeación y Control Interno tienen usuarios para verificar el avance en la plataforma SUIT</t>
  </si>
  <si>
    <t>Dentro del seguimiento a mapas de riesgos realizado en el mes de abril, se reiteró la información sobre los controles a aplicar para cada resgo identificado y se verificó la aplicación de dichos controles por parte de los líderes de cada proceso. La realización de campaña de interiorización sobre autocontrol está prevista para finales del mes de mayo</t>
  </si>
  <si>
    <t>Se verificó por parte de la oficina de Control Interno, la aplicación oportuna de los controles establecidos en el mapa de riesgos de corrupción</t>
  </si>
  <si>
    <t>Indice cumplimiento vs. Programación cuatrimestral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</si>
</sst>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Calibri"/>
      <family val="2"/>
      <scheme val="minor"/>
    </font>
    <font>
      <sz val="11"/>
      <color rgb="FF000000"/>
      <name val="Calibri"/>
      <family val="2"/>
      <scheme val="minor"/>
    </font>
    <font>
      <sz val="11"/>
      <color rgb="FF000000"/>
      <name val="Arial"/>
      <family val="2"/>
    </font>
    <font>
      <sz val="11"/>
      <color theme="1"/>
      <name val="Arial Narrow"/>
      <family val="2"/>
    </font>
    <font>
      <sz val="7"/>
      <color rgb="FF000000"/>
      <name val="Times New Roman"/>
      <family val="1"/>
    </font>
    <font>
      <sz val="11"/>
      <color theme="1"/>
      <name val="Calibri"/>
      <family val="2"/>
      <scheme val="minor"/>
    </font>
    <font>
      <b/>
      <sz val="11"/>
      <color theme="1"/>
      <name val="Calibri"/>
      <family val="2"/>
      <scheme val="minor"/>
    </font>
    <font>
      <b/>
      <sz val="10"/>
      <color theme="1"/>
      <name val="Arial"/>
      <family val="2"/>
    </font>
    <font>
      <b/>
      <sz val="12"/>
      <name val="Calibri"/>
      <family val="2"/>
      <scheme val="minor"/>
    </font>
    <font>
      <sz val="10"/>
      <color theme="1"/>
      <name val="Arial"/>
      <family val="2"/>
    </font>
    <font>
      <sz val="10"/>
      <name val="Arial"/>
      <family val="2"/>
    </font>
    <font>
      <sz val="10"/>
      <color rgb="FFFF0000"/>
      <name val="Arial"/>
      <family val="2"/>
    </font>
    <font>
      <sz val="11"/>
      <name val="Arial Narrow"/>
      <family val="2"/>
    </font>
    <font>
      <sz val="12"/>
      <color theme="1"/>
      <name val="Arial Narrow"/>
      <family val="2"/>
    </font>
    <font>
      <sz val="12"/>
      <name val="Arial Narrow"/>
      <family val="2"/>
    </font>
    <font>
      <b/>
      <i/>
      <sz val="12"/>
      <name val="Arial Narrow"/>
      <family val="2"/>
    </font>
    <font>
      <b/>
      <sz val="12"/>
      <color theme="0"/>
      <name val="Arial Narrow"/>
      <family val="2"/>
    </font>
    <font>
      <b/>
      <sz val="16"/>
      <color rgb="FF0065B0"/>
      <name val="Arial Narrow"/>
      <family val="2"/>
    </font>
    <font>
      <b/>
      <sz val="16"/>
      <color rgb="FF0070C0"/>
      <name val="Arial Narrow"/>
      <family val="2"/>
    </font>
    <font>
      <b/>
      <sz val="11"/>
      <color indexed="81"/>
      <name val="Tahoma"/>
      <family val="2"/>
    </font>
    <font>
      <sz val="11"/>
      <color indexed="81"/>
      <name val="Tahoma"/>
      <family val="2"/>
    </font>
    <font>
      <sz val="12"/>
      <color indexed="81"/>
      <name val="Tahoma"/>
      <family val="2"/>
    </font>
    <font>
      <sz val="9"/>
      <color indexed="81"/>
      <name val="Tahoma"/>
      <family val="2"/>
    </font>
    <font>
      <b/>
      <sz val="9"/>
      <color indexed="81"/>
      <name val="Tahoma"/>
      <family val="2"/>
    </font>
    <font>
      <b/>
      <sz val="12"/>
      <name val="Arial"/>
      <family val="2"/>
    </font>
    <font>
      <b/>
      <sz val="12"/>
      <name val="Arial Narrow"/>
      <family val="2"/>
    </font>
    <font>
      <b/>
      <sz val="20"/>
      <color rgb="FF3366CC"/>
      <name val="Arial Narrow"/>
      <family val="2"/>
    </font>
    <font>
      <b/>
      <sz val="14"/>
      <color rgb="FF3366CC"/>
      <name val="Arial Narrow"/>
      <family val="2"/>
    </font>
    <font>
      <b/>
      <sz val="11"/>
      <color theme="4" tint="-0.249977111117893"/>
      <name val="Arial"/>
      <family val="2"/>
    </font>
    <font>
      <b/>
      <sz val="11"/>
      <name val="Arial Narrow"/>
      <family val="2"/>
    </font>
    <font>
      <b/>
      <sz val="12"/>
      <color theme="4" tint="-0.249977111117893"/>
      <name val="Arial Narrow"/>
      <family val="2"/>
    </font>
    <font>
      <b/>
      <sz val="11"/>
      <color theme="4" tint="-0.249977111117893"/>
      <name val="Arial Narrow"/>
      <family val="2"/>
    </font>
    <font>
      <sz val="11"/>
      <name val="Calibri"/>
      <family val="2"/>
      <scheme val="minor"/>
    </font>
    <font>
      <b/>
      <sz val="8"/>
      <color rgb="FF000000"/>
      <name val="Arial"/>
      <family val="2"/>
    </font>
    <font>
      <sz val="10"/>
      <color theme="1"/>
      <name val="Calibri"/>
      <family val="2"/>
      <scheme val="minor"/>
    </font>
    <font>
      <b/>
      <sz val="8"/>
      <name val="Arial"/>
      <family val="2"/>
    </font>
    <font>
      <sz val="11"/>
      <name val="Arial"/>
      <family val="2"/>
    </font>
    <font>
      <b/>
      <sz val="12"/>
      <color theme="0"/>
      <name val="Arial"/>
      <family val="2"/>
    </font>
    <font>
      <b/>
      <sz val="14"/>
      <color rgb="FF0065B0"/>
      <name val="Arial"/>
      <family val="2"/>
    </font>
    <font>
      <sz val="12"/>
      <name val="Arial"/>
      <family val="2"/>
    </font>
    <font>
      <b/>
      <sz val="12"/>
      <color rgb="FF0060A8"/>
      <name val="Arial"/>
      <family val="2"/>
    </font>
    <font>
      <b/>
      <sz val="10"/>
      <color theme="0"/>
      <name val="Arial"/>
      <family val="2"/>
    </font>
    <font>
      <sz val="11"/>
      <color theme="1"/>
      <name val="Arial"/>
      <family val="2"/>
    </font>
    <font>
      <b/>
      <sz val="11"/>
      <color rgb="FF3366CC"/>
      <name val="Arial"/>
      <family val="2"/>
    </font>
    <font>
      <b/>
      <sz val="11"/>
      <color theme="0"/>
      <name val="Arial"/>
      <family val="2"/>
    </font>
    <font>
      <b/>
      <sz val="14"/>
      <name val="Arial Narrow"/>
      <family val="2"/>
    </font>
    <font>
      <b/>
      <sz val="12"/>
      <color rgb="FF0065B0"/>
      <name val="Arial"/>
      <family val="2"/>
    </font>
    <font>
      <b/>
      <sz val="12"/>
      <color rgb="FF0070C0"/>
      <name val="Arial"/>
      <family val="2"/>
    </font>
    <font>
      <b/>
      <sz val="11"/>
      <color rgb="FF0065B0"/>
      <name val="Arial"/>
      <family val="2"/>
    </font>
    <font>
      <b/>
      <sz val="14"/>
      <color theme="0"/>
      <name val="Arial"/>
      <family val="2"/>
    </font>
    <font>
      <b/>
      <sz val="14"/>
      <color rgb="FF0070C0"/>
      <name val="Arial"/>
      <family val="2"/>
    </font>
    <font>
      <sz val="8"/>
      <color theme="1"/>
      <name val="Arial Narrow"/>
      <family val="2"/>
    </font>
    <font>
      <b/>
      <sz val="9"/>
      <name val="Arial Narrow"/>
      <family val="2"/>
    </font>
    <font>
      <sz val="9"/>
      <color theme="1"/>
      <name val="Arial Narrow"/>
      <family val="2"/>
    </font>
    <font>
      <u/>
      <sz val="11"/>
      <color theme="10"/>
      <name val="Calibri"/>
      <family val="2"/>
      <scheme val="minor"/>
    </font>
    <font>
      <sz val="7"/>
      <color theme="1"/>
      <name val="Arial Narrow"/>
      <family val="2"/>
    </font>
    <font>
      <sz val="9"/>
      <color theme="1"/>
      <name val="Arial"/>
      <family val="2"/>
    </font>
    <font>
      <b/>
      <sz val="9"/>
      <color theme="1"/>
      <name val="Arial"/>
      <family val="2"/>
    </font>
    <font>
      <u/>
      <sz val="9"/>
      <color theme="10"/>
      <name val="Calibri"/>
      <family val="2"/>
      <scheme val="minor"/>
    </font>
    <font>
      <b/>
      <sz val="8"/>
      <color theme="1"/>
      <name val="Arial Narrow"/>
      <family val="2"/>
    </font>
  </fonts>
  <fills count="23">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DE75"/>
        <bgColor indexed="64"/>
      </patternFill>
    </fill>
    <fill>
      <patternFill patternType="solid">
        <fgColor theme="7" tint="0.79998168889431442"/>
        <bgColor indexed="64"/>
      </patternFill>
    </fill>
    <fill>
      <patternFill patternType="solid">
        <fgColor rgb="FFCBCFEB"/>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indexed="55"/>
        <bgColor indexed="64"/>
      </patternFill>
    </fill>
    <fill>
      <patternFill patternType="solid">
        <fgColor rgb="FF969696"/>
        <bgColor indexed="64"/>
      </patternFill>
    </fill>
    <fill>
      <patternFill patternType="solid">
        <fgColor rgb="FFA6A6A6"/>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medium">
        <color rgb="FF3366CC"/>
      </left>
      <right style="dotted">
        <color rgb="FF3366CC"/>
      </right>
      <top style="medium">
        <color rgb="FF3366CC"/>
      </top>
      <bottom/>
      <diagonal/>
    </border>
    <border>
      <left style="dotted">
        <color rgb="FF3366CC"/>
      </left>
      <right style="dotted">
        <color rgb="FF3366CC"/>
      </right>
      <top style="medium">
        <color rgb="FF3366CC"/>
      </top>
      <bottom/>
      <diagonal/>
    </border>
    <border>
      <left style="medium">
        <color theme="0"/>
      </left>
      <right style="dotted">
        <color rgb="FF3366CC"/>
      </right>
      <top style="medium">
        <color theme="0"/>
      </top>
      <bottom style="medium">
        <color theme="0"/>
      </bottom>
      <diagonal/>
    </border>
    <border>
      <left style="dotted">
        <color rgb="FF3366CC"/>
      </left>
      <right style="dotted">
        <color rgb="FF3366CC"/>
      </right>
      <top style="medium">
        <color theme="0"/>
      </top>
      <bottom style="medium">
        <color theme="0"/>
      </bottom>
      <diagonal/>
    </border>
    <border>
      <left style="medium">
        <color rgb="FF0062AC"/>
      </left>
      <right style="medium">
        <color rgb="FF0062AC"/>
      </right>
      <top/>
      <bottom style="hair">
        <color rgb="FF0062AC"/>
      </bottom>
      <diagonal/>
    </border>
    <border>
      <left style="medium">
        <color rgb="FF0062AC"/>
      </left>
      <right style="hair">
        <color rgb="FF0062AC"/>
      </right>
      <top/>
      <bottom style="hair">
        <color rgb="FF0062AC"/>
      </bottom>
      <diagonal/>
    </border>
    <border>
      <left style="medium">
        <color rgb="FF0062AC"/>
      </left>
      <right style="hair">
        <color rgb="FF0062AC"/>
      </right>
      <top style="hair">
        <color rgb="FF0062AC"/>
      </top>
      <bottom style="hair">
        <color rgb="FF0062AC"/>
      </bottom>
      <diagonal/>
    </border>
    <border>
      <left style="hair">
        <color rgb="FF0062AC"/>
      </left>
      <right style="hair">
        <color rgb="FF0062AC"/>
      </right>
      <top style="hair">
        <color rgb="FF0062AC"/>
      </top>
      <bottom style="hair">
        <color rgb="FF0062AC"/>
      </bottom>
      <diagonal/>
    </border>
    <border>
      <left style="hair">
        <color rgb="FF0062AC"/>
      </left>
      <right style="hair">
        <color rgb="FF0062AC"/>
      </right>
      <top style="hair">
        <color rgb="FF0062AC"/>
      </top>
      <bottom style="medium">
        <color rgb="FF0062AC"/>
      </bottom>
      <diagonal/>
    </border>
    <border>
      <left style="medium">
        <color rgb="FF0062AC"/>
      </left>
      <right style="medium">
        <color rgb="FF0062AC"/>
      </right>
      <top style="medium">
        <color rgb="FF0062AC"/>
      </top>
      <bottom/>
      <diagonal/>
    </border>
    <border>
      <left style="medium">
        <color rgb="FF0062AC"/>
      </left>
      <right style="hair">
        <color rgb="FF0062AC"/>
      </right>
      <top style="medium">
        <color rgb="FF0062AC"/>
      </top>
      <bottom style="hair">
        <color rgb="FF0062AC"/>
      </bottom>
      <diagonal/>
    </border>
    <border>
      <left style="hair">
        <color rgb="FF0062AC"/>
      </left>
      <right style="hair">
        <color rgb="FF0062AC"/>
      </right>
      <top style="medium">
        <color rgb="FF0062AC"/>
      </top>
      <bottom style="hair">
        <color rgb="FF0062AC"/>
      </bottom>
      <diagonal/>
    </border>
    <border>
      <left style="medium">
        <color rgb="FF0062AC"/>
      </left>
      <right style="medium">
        <color rgb="FF0062AC"/>
      </right>
      <top/>
      <bottom/>
      <diagonal/>
    </border>
    <border>
      <left style="medium">
        <color rgb="FF0062AC"/>
      </left>
      <right style="medium">
        <color rgb="FF0062AC"/>
      </right>
      <top style="medium">
        <color rgb="FF0062AC"/>
      </top>
      <bottom style="medium">
        <color rgb="FF0062AC"/>
      </bottom>
      <diagonal/>
    </border>
    <border>
      <left style="medium">
        <color rgb="FF0062AC"/>
      </left>
      <right style="medium">
        <color rgb="FF0062AC"/>
      </right>
      <top/>
      <bottom style="hair">
        <color theme="3"/>
      </bottom>
      <diagonal/>
    </border>
    <border>
      <left style="medium">
        <color rgb="FF0062AC"/>
      </left>
      <right style="medium">
        <color rgb="FF0062AC"/>
      </right>
      <top style="hair">
        <color theme="3"/>
      </top>
      <bottom style="medium">
        <color rgb="FF0062AC"/>
      </bottom>
      <diagonal/>
    </border>
    <border>
      <left/>
      <right style="hair">
        <color theme="3"/>
      </right>
      <top style="hair">
        <color theme="3"/>
      </top>
      <bottom style="medium">
        <color rgb="FF0062AC"/>
      </bottom>
      <diagonal/>
    </border>
    <border>
      <left style="hair">
        <color theme="3"/>
      </left>
      <right style="hair">
        <color theme="3"/>
      </right>
      <top style="hair">
        <color theme="3"/>
      </top>
      <bottom style="medium">
        <color rgb="FF0062AC"/>
      </bottom>
      <diagonal/>
    </border>
    <border>
      <left style="medium">
        <color rgb="FF0060A8"/>
      </left>
      <right style="hair">
        <color rgb="FF0060A8"/>
      </right>
      <top style="medium">
        <color rgb="FF0060A8"/>
      </top>
      <bottom style="medium">
        <color rgb="FF0060A8"/>
      </bottom>
      <diagonal/>
    </border>
    <border>
      <left style="hair">
        <color rgb="FF0060A8"/>
      </left>
      <right style="hair">
        <color rgb="FF0060A8"/>
      </right>
      <top style="medium">
        <color rgb="FF0060A8"/>
      </top>
      <bottom style="medium">
        <color rgb="FF0060A8"/>
      </bottom>
      <diagonal/>
    </border>
    <border>
      <left style="medium">
        <color rgb="FF3366CC"/>
      </left>
      <right style="dotted">
        <color rgb="FF3366CC"/>
      </right>
      <top style="medium">
        <color rgb="FF3366CC"/>
      </top>
      <bottom style="dotted">
        <color rgb="FF3366CC"/>
      </bottom>
      <diagonal/>
    </border>
    <border>
      <left style="dotted">
        <color rgb="FF3366CC"/>
      </left>
      <right style="dotted">
        <color rgb="FF3366CC"/>
      </right>
      <top style="medium">
        <color rgb="FF3366CC"/>
      </top>
      <bottom style="dotted">
        <color rgb="FF3366CC"/>
      </bottom>
      <diagonal/>
    </border>
    <border>
      <left style="dotted">
        <color rgb="FF3366CC"/>
      </left>
      <right style="medium">
        <color rgb="FF3366CC"/>
      </right>
      <top style="medium">
        <color rgb="FF3366CC"/>
      </top>
      <bottom style="dotted">
        <color rgb="FF3366CC"/>
      </bottom>
      <diagonal/>
    </border>
    <border>
      <left style="medium">
        <color rgb="FF3366CC"/>
      </left>
      <right style="dotted">
        <color rgb="FF3366CC"/>
      </right>
      <top style="dotted">
        <color rgb="FF3366CC"/>
      </top>
      <bottom style="medium">
        <color rgb="FF3366CC"/>
      </bottom>
      <diagonal/>
    </border>
    <border>
      <left style="dotted">
        <color rgb="FF3366CC"/>
      </left>
      <right style="dotted">
        <color rgb="FF3366CC"/>
      </right>
      <top style="dotted">
        <color rgb="FF3366CC"/>
      </top>
      <bottom style="medium">
        <color rgb="FF3366CC"/>
      </bottom>
      <diagonal/>
    </border>
    <border>
      <left style="medium">
        <color rgb="FF3366CC"/>
      </left>
      <right style="medium">
        <color rgb="FF3366CC"/>
      </right>
      <top/>
      <bottom style="dotted">
        <color rgb="FF3366CC"/>
      </bottom>
      <diagonal/>
    </border>
    <border>
      <left style="medium">
        <color rgb="FF3366CC"/>
      </left>
      <right style="hair">
        <color rgb="FF3366CC"/>
      </right>
      <top/>
      <bottom style="hair">
        <color rgb="FF3366CC"/>
      </bottom>
      <diagonal/>
    </border>
    <border>
      <left style="hair">
        <color rgb="FF3366CC"/>
      </left>
      <right/>
      <top/>
      <bottom style="hair">
        <color rgb="FF3366CC"/>
      </bottom>
      <diagonal/>
    </border>
    <border>
      <left style="hair">
        <color rgb="FF3366CC"/>
      </left>
      <right style="hair">
        <color rgb="FF3366CC"/>
      </right>
      <top/>
      <bottom style="hair">
        <color rgb="FF3366CC"/>
      </bottom>
      <diagonal/>
    </border>
    <border>
      <left style="hair">
        <color rgb="FF3366CC"/>
      </left>
      <right style="medium">
        <color rgb="FF3366CC"/>
      </right>
      <top/>
      <bottom style="hair">
        <color rgb="FF3366CC"/>
      </bottom>
      <diagonal/>
    </border>
    <border>
      <left/>
      <right style="hair">
        <color rgb="FF3366CC"/>
      </right>
      <top/>
      <bottom style="hair">
        <color rgb="FF3366CC"/>
      </bottom>
      <diagonal/>
    </border>
    <border>
      <left style="medium">
        <color rgb="FF3366CC"/>
      </left>
      <right style="hair">
        <color rgb="FF3366CC"/>
      </right>
      <top style="hair">
        <color rgb="FF3366CC"/>
      </top>
      <bottom style="hair">
        <color rgb="FF3366CC"/>
      </bottom>
      <diagonal/>
    </border>
    <border>
      <left style="hair">
        <color rgb="FF3366CC"/>
      </left>
      <right/>
      <top style="hair">
        <color rgb="FF3366CC"/>
      </top>
      <bottom style="hair">
        <color rgb="FF3366CC"/>
      </bottom>
      <diagonal/>
    </border>
    <border>
      <left style="hair">
        <color rgb="FF3366CC"/>
      </left>
      <right style="hair">
        <color rgb="FF3366CC"/>
      </right>
      <top style="hair">
        <color rgb="FF3366CC"/>
      </top>
      <bottom style="hair">
        <color rgb="FF3366CC"/>
      </bottom>
      <diagonal/>
    </border>
    <border>
      <left style="hair">
        <color rgb="FF3366CC"/>
      </left>
      <right style="medium">
        <color rgb="FF3366CC"/>
      </right>
      <top style="hair">
        <color rgb="FF3366CC"/>
      </top>
      <bottom style="hair">
        <color rgb="FF3366CC"/>
      </bottom>
      <diagonal/>
    </border>
    <border>
      <left/>
      <right style="hair">
        <color rgb="FF3366CC"/>
      </right>
      <top style="hair">
        <color rgb="FF3366CC"/>
      </top>
      <bottom style="hair">
        <color rgb="FF3366CC"/>
      </bottom>
      <diagonal/>
    </border>
    <border>
      <left style="medium">
        <color rgb="FF3366CC"/>
      </left>
      <right style="medium">
        <color rgb="FF3366CC"/>
      </right>
      <top style="medium">
        <color rgb="FF3366CC"/>
      </top>
      <bottom style="hair">
        <color rgb="FF3366CC"/>
      </bottom>
      <diagonal/>
    </border>
    <border>
      <left/>
      <right style="hair">
        <color rgb="FF3366CC"/>
      </right>
      <top style="medium">
        <color rgb="FF3366CC"/>
      </top>
      <bottom style="hair">
        <color rgb="FF3366CC"/>
      </bottom>
      <diagonal/>
    </border>
    <border>
      <left style="hair">
        <color rgb="FF3366CC"/>
      </left>
      <right/>
      <top style="medium">
        <color rgb="FF3366CC"/>
      </top>
      <bottom style="hair">
        <color rgb="FF3366CC"/>
      </bottom>
      <diagonal/>
    </border>
    <border>
      <left style="medium">
        <color rgb="FF3366CC"/>
      </left>
      <right style="hair">
        <color rgb="FF3366CC"/>
      </right>
      <top style="medium">
        <color rgb="FF3366CC"/>
      </top>
      <bottom style="hair">
        <color rgb="FF3366CC"/>
      </bottom>
      <diagonal/>
    </border>
    <border>
      <left style="hair">
        <color rgb="FF3366CC"/>
      </left>
      <right style="hair">
        <color rgb="FF3366CC"/>
      </right>
      <top style="medium">
        <color rgb="FF3366CC"/>
      </top>
      <bottom style="hair">
        <color rgb="FF3366CC"/>
      </bottom>
      <diagonal/>
    </border>
    <border>
      <left style="hair">
        <color rgb="FF3366CC"/>
      </left>
      <right style="medium">
        <color rgb="FF3366CC"/>
      </right>
      <top style="medium">
        <color rgb="FF3366CC"/>
      </top>
      <bottom style="hair">
        <color rgb="FF3366CC"/>
      </bottom>
      <diagonal/>
    </border>
    <border>
      <left style="medium">
        <color rgb="FF3366CC"/>
      </left>
      <right style="medium">
        <color rgb="FF3366CC"/>
      </right>
      <top/>
      <bottom style="hair">
        <color rgb="FF3366CC"/>
      </bottom>
      <diagonal/>
    </border>
    <border>
      <left style="medium">
        <color rgb="FF3366CC"/>
      </left>
      <right style="medium">
        <color rgb="FF3366CC"/>
      </right>
      <top style="hair">
        <color rgb="FF3366CC"/>
      </top>
      <bottom style="hair">
        <color rgb="FF3366CC"/>
      </bottom>
      <diagonal/>
    </border>
    <border>
      <left/>
      <right style="hair">
        <color rgb="FF0060A8"/>
      </right>
      <top style="hair">
        <color rgb="FF0060A8"/>
      </top>
      <bottom style="hair">
        <color rgb="FF0060A8"/>
      </bottom>
      <diagonal/>
    </border>
    <border>
      <left style="hair">
        <color rgb="FF0060A8"/>
      </left>
      <right/>
      <top style="hair">
        <color rgb="FF0060A8"/>
      </top>
      <bottom style="hair">
        <color rgb="FF0060A8"/>
      </bottom>
      <diagonal/>
    </border>
    <border>
      <left/>
      <right style="hair">
        <color rgb="FF3366CC"/>
      </right>
      <top style="hair">
        <color rgb="FF3366CC"/>
      </top>
      <bottom style="medium">
        <color rgb="FF3366CC"/>
      </bottom>
      <diagonal/>
    </border>
    <border>
      <left style="hair">
        <color rgb="FF3366CC"/>
      </left>
      <right/>
      <top style="hair">
        <color rgb="FF3366CC"/>
      </top>
      <bottom style="medium">
        <color rgb="FF3366CC"/>
      </bottom>
      <diagonal/>
    </border>
    <border>
      <left style="medium">
        <color rgb="FF3366CC"/>
      </left>
      <right style="hair">
        <color rgb="FF3366CC"/>
      </right>
      <top style="hair">
        <color rgb="FF3366CC"/>
      </top>
      <bottom style="medium">
        <color rgb="FF3366CC"/>
      </bottom>
      <diagonal/>
    </border>
    <border>
      <left style="hair">
        <color rgb="FF3366CC"/>
      </left>
      <right style="hair">
        <color rgb="FF3366CC"/>
      </right>
      <top style="hair">
        <color rgb="FF3366CC"/>
      </top>
      <bottom style="medium">
        <color rgb="FF3366CC"/>
      </bottom>
      <diagonal/>
    </border>
    <border>
      <left style="hair">
        <color rgb="FF3366CC"/>
      </left>
      <right style="medium">
        <color rgb="FF3366CC"/>
      </right>
      <top style="hair">
        <color rgb="FF3366CC"/>
      </top>
      <bottom style="medium">
        <color rgb="FF3366CC"/>
      </bottom>
      <diagonal/>
    </border>
    <border>
      <left style="medium">
        <color rgb="FF3366CC"/>
      </left>
      <right style="medium">
        <color rgb="FF3366CC"/>
      </right>
      <top/>
      <bottom/>
      <diagonal/>
    </border>
    <border>
      <left style="medium">
        <color rgb="FF3366CC"/>
      </left>
      <right style="medium">
        <color rgb="FF3366CC"/>
      </right>
      <top style="medium">
        <color rgb="FF3366CC"/>
      </top>
      <bottom/>
      <diagonal/>
    </border>
    <border>
      <left style="medium">
        <color rgb="FF3366CC"/>
      </left>
      <right style="medium">
        <color rgb="FF3366CC"/>
      </right>
      <top/>
      <bottom style="medium">
        <color rgb="FF3366CC"/>
      </bottom>
      <diagonal/>
    </border>
    <border>
      <left style="medium">
        <color rgb="FF0070C0"/>
      </left>
      <right style="medium">
        <color rgb="FF0070C0"/>
      </right>
      <top/>
      <bottom/>
      <diagonal/>
    </border>
    <border>
      <left/>
      <right style="hair">
        <color rgb="FF0060A8"/>
      </right>
      <top/>
      <bottom style="hair">
        <color rgb="FF0060A8"/>
      </bottom>
      <diagonal/>
    </border>
    <border>
      <left style="hair">
        <color rgb="FF0060A8"/>
      </left>
      <right/>
      <top/>
      <bottom style="hair">
        <color rgb="FF0060A8"/>
      </bottom>
      <diagonal/>
    </border>
    <border>
      <left style="medium">
        <color rgb="FF0060A8"/>
      </left>
      <right style="hair">
        <color rgb="FF0060A8"/>
      </right>
      <top/>
      <bottom style="hair">
        <color rgb="FF0060A8"/>
      </bottom>
      <diagonal/>
    </border>
    <border>
      <left style="hair">
        <color rgb="FF0060A8"/>
      </left>
      <right style="hair">
        <color rgb="FF0060A8"/>
      </right>
      <top/>
      <bottom style="hair">
        <color rgb="FF0060A8"/>
      </bottom>
      <diagonal/>
    </border>
    <border>
      <left style="hair">
        <color rgb="FF0060A8"/>
      </left>
      <right style="medium">
        <color rgb="FF0060A8"/>
      </right>
      <top/>
      <bottom style="hair">
        <color rgb="FF0060A8"/>
      </bottom>
      <diagonal/>
    </border>
    <border>
      <left style="medium">
        <color rgb="FF0060A8"/>
      </left>
      <right style="hair">
        <color rgb="FF0060A8"/>
      </right>
      <top style="hair">
        <color rgb="FF0060A8"/>
      </top>
      <bottom style="hair">
        <color rgb="FF0060A8"/>
      </bottom>
      <diagonal/>
    </border>
    <border>
      <left style="hair">
        <color rgb="FF0060A8"/>
      </left>
      <right style="hair">
        <color rgb="FF0060A8"/>
      </right>
      <top style="hair">
        <color rgb="FF0060A8"/>
      </top>
      <bottom style="hair">
        <color rgb="FF0060A8"/>
      </bottom>
      <diagonal/>
    </border>
    <border>
      <left style="hair">
        <color rgb="FF0060A8"/>
      </left>
      <right style="medium">
        <color rgb="FF0060A8"/>
      </right>
      <top style="hair">
        <color rgb="FF0060A8"/>
      </top>
      <bottom style="hair">
        <color rgb="FF0060A8"/>
      </bottom>
      <diagonal/>
    </border>
    <border>
      <left style="medium">
        <color rgb="FF0062AC"/>
      </left>
      <right style="hair">
        <color rgb="FF3366CC"/>
      </right>
      <top/>
      <bottom style="hair">
        <color rgb="FF3366CC"/>
      </bottom>
      <diagonal/>
    </border>
    <border>
      <left style="hair">
        <color rgb="FF3366CC"/>
      </left>
      <right style="medium">
        <color rgb="FF0062AC"/>
      </right>
      <top/>
      <bottom style="hair">
        <color rgb="FF3366CC"/>
      </bottom>
      <diagonal/>
    </border>
    <border>
      <left style="medium">
        <color rgb="FF0062AC"/>
      </left>
      <right style="hair">
        <color rgb="FF3366CC"/>
      </right>
      <top style="hair">
        <color rgb="FF3366CC"/>
      </top>
      <bottom style="hair">
        <color rgb="FF3366CC"/>
      </bottom>
      <diagonal/>
    </border>
    <border>
      <left style="hair">
        <color rgb="FF3366CC"/>
      </left>
      <right style="medium">
        <color rgb="FF0062AC"/>
      </right>
      <top style="hair">
        <color rgb="FF3366CC"/>
      </top>
      <bottom style="hair">
        <color rgb="FF3366CC"/>
      </bottom>
      <diagonal/>
    </border>
    <border>
      <left style="medium">
        <color rgb="FF3366CC"/>
      </left>
      <right style="hair">
        <color rgb="FF3366CC"/>
      </right>
      <top style="medium">
        <color rgb="FF3366CC"/>
      </top>
      <bottom style="medium">
        <color rgb="FF3366CC"/>
      </bottom>
      <diagonal/>
    </border>
    <border>
      <left style="hair">
        <color rgb="FF3366CC"/>
      </left>
      <right/>
      <top style="medium">
        <color rgb="FF3366CC"/>
      </top>
      <bottom style="medium">
        <color rgb="FF3366CC"/>
      </bottom>
      <diagonal/>
    </border>
    <border>
      <left style="medium">
        <color rgb="FF0062AC"/>
      </left>
      <right style="hair">
        <color rgb="FF3366CC"/>
      </right>
      <top style="medium">
        <color rgb="FF3366CC"/>
      </top>
      <bottom style="medium">
        <color rgb="FF3366CC"/>
      </bottom>
      <diagonal/>
    </border>
    <border>
      <left style="hair">
        <color rgb="FF3366CC"/>
      </left>
      <right style="hair">
        <color rgb="FF3366CC"/>
      </right>
      <top style="medium">
        <color rgb="FF3366CC"/>
      </top>
      <bottom style="medium">
        <color rgb="FF3366CC"/>
      </bottom>
      <diagonal/>
    </border>
    <border>
      <left style="hair">
        <color rgb="FF3366CC"/>
      </left>
      <right style="medium">
        <color rgb="FF0062AC"/>
      </right>
      <top style="medium">
        <color rgb="FF3366CC"/>
      </top>
      <bottom style="medium">
        <color rgb="FF3366CC"/>
      </bottom>
      <diagonal/>
    </border>
    <border>
      <left style="medium">
        <color rgb="FF0070C0"/>
      </left>
      <right style="hair">
        <color rgb="FF0070C0"/>
      </right>
      <top style="medium">
        <color rgb="FF0070C0"/>
      </top>
      <bottom style="hair">
        <color rgb="FF0070C0"/>
      </bottom>
      <diagonal/>
    </border>
    <border>
      <left style="hair">
        <color rgb="FF0070C0"/>
      </left>
      <right style="hair">
        <color rgb="FF0070C0"/>
      </right>
      <top style="medium">
        <color rgb="FF0070C0"/>
      </top>
      <bottom style="hair">
        <color rgb="FF0070C0"/>
      </bottom>
      <diagonal/>
    </border>
    <border>
      <left style="hair">
        <color rgb="FF0070C0"/>
      </left>
      <right style="medium">
        <color rgb="FF0070C0"/>
      </right>
      <top style="medium">
        <color rgb="FF0070C0"/>
      </top>
      <bottom style="hair">
        <color rgb="FF0070C0"/>
      </bottom>
      <diagonal/>
    </border>
    <border>
      <left style="medium">
        <color rgb="FF0070C0"/>
      </left>
      <right style="hair">
        <color rgb="FF0070C0"/>
      </right>
      <top style="hair">
        <color rgb="FF0070C0"/>
      </top>
      <bottom style="medium">
        <color rgb="FF0070C0"/>
      </bottom>
      <diagonal/>
    </border>
    <border>
      <left style="hair">
        <color rgb="FF0070C0"/>
      </left>
      <right style="hair">
        <color rgb="FF0070C0"/>
      </right>
      <top style="hair">
        <color rgb="FF0070C0"/>
      </top>
      <bottom style="medium">
        <color rgb="FF0070C0"/>
      </bottom>
      <diagonal/>
    </border>
    <border>
      <left style="thin">
        <color indexed="64"/>
      </left>
      <right/>
      <top/>
      <bottom/>
      <diagonal/>
    </border>
    <border>
      <left style="medium">
        <color rgb="FF0060A8"/>
      </left>
      <right style="hair">
        <color rgb="FF0060A8"/>
      </right>
      <top style="hair">
        <color rgb="FF0060A8"/>
      </top>
      <bottom style="thin">
        <color theme="8" tint="-0.249977111117893"/>
      </bottom>
      <diagonal/>
    </border>
    <border>
      <left style="medium">
        <color rgb="FF3366CC"/>
      </left>
      <right/>
      <top/>
      <bottom/>
      <diagonal/>
    </border>
    <border>
      <left style="medium">
        <color rgb="FF3366CC"/>
      </left>
      <right style="hair">
        <color rgb="FF3366CC"/>
      </right>
      <top/>
      <bottom/>
      <diagonal/>
    </border>
    <border>
      <left style="hair">
        <color rgb="FF3366CC"/>
      </left>
      <right/>
      <top/>
      <bottom/>
      <diagonal/>
    </border>
    <border>
      <left style="hair">
        <color rgb="FF3366CC"/>
      </left>
      <right style="medium">
        <color rgb="FF0062AC"/>
      </right>
      <top/>
      <bottom/>
      <diagonal/>
    </border>
    <border>
      <left/>
      <right style="medium">
        <color rgb="FF000000"/>
      </right>
      <top/>
      <bottom/>
      <diagonal/>
    </border>
    <border>
      <left style="medium">
        <color rgb="FF000000"/>
      </left>
      <right/>
      <top/>
      <bottom style="medium">
        <color indexed="64"/>
      </bottom>
      <diagonal/>
    </border>
    <border>
      <left/>
      <right/>
      <top/>
      <bottom style="medium">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969696"/>
      </top>
      <bottom style="medium">
        <color indexed="64"/>
      </bottom>
      <diagonal/>
    </border>
    <border>
      <left/>
      <right style="medium">
        <color rgb="FF000000"/>
      </right>
      <top style="medium">
        <color rgb="FF969696"/>
      </top>
      <bottom style="medium">
        <color indexed="64"/>
      </bottom>
      <diagonal/>
    </border>
    <border>
      <left/>
      <right style="medium">
        <color indexed="64"/>
      </right>
      <top style="medium">
        <color rgb="FF969696"/>
      </top>
      <bottom/>
      <diagonal/>
    </border>
    <border>
      <left style="medium">
        <color indexed="64"/>
      </left>
      <right style="medium">
        <color indexed="64"/>
      </right>
      <top/>
      <bottom/>
      <diagonal/>
    </border>
    <border>
      <left/>
      <right style="medium">
        <color rgb="FF000000"/>
      </right>
      <top/>
      <bottom style="medium">
        <color indexed="64"/>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rgb="FF0070C0"/>
      </top>
      <bottom/>
      <diagonal/>
    </border>
    <border>
      <left/>
      <right style="hair">
        <color rgb="FF3366CC"/>
      </right>
      <top/>
      <bottom style="medium">
        <color rgb="FF3366CC"/>
      </bottom>
      <diagonal/>
    </border>
    <border>
      <left style="medium">
        <color rgb="FF0060A8"/>
      </left>
      <right style="hair">
        <color rgb="FF0060A8"/>
      </right>
      <top style="hair">
        <color rgb="FF0060A8"/>
      </top>
      <bottom style="medium">
        <color theme="8"/>
      </bottom>
      <diagonal/>
    </border>
    <border>
      <left style="hair">
        <color rgb="FF0060A8"/>
      </left>
      <right style="hair">
        <color rgb="FF0060A8"/>
      </right>
      <top style="hair">
        <color rgb="FF0060A8"/>
      </top>
      <bottom style="medium">
        <color theme="8"/>
      </bottom>
      <diagonal/>
    </border>
    <border>
      <left style="hair">
        <color rgb="FF0060A8"/>
      </left>
      <right style="medium">
        <color rgb="FF0060A8"/>
      </right>
      <top style="hair">
        <color rgb="FF0060A8"/>
      </top>
      <bottom style="medium">
        <color theme="8"/>
      </bottom>
      <diagonal/>
    </border>
    <border>
      <left style="dotted">
        <color rgb="FF3366CC"/>
      </left>
      <right style="dotted">
        <color rgb="FF3366CC"/>
      </right>
      <top style="dotted">
        <color rgb="FF3366CC"/>
      </top>
      <bottom style="medium">
        <color theme="8"/>
      </bottom>
      <diagonal/>
    </border>
    <border>
      <left style="medium">
        <color rgb="FF3366CC"/>
      </left>
      <right style="dotted">
        <color rgb="FF3366CC"/>
      </right>
      <top style="dotted">
        <color rgb="FF3366CC"/>
      </top>
      <bottom style="medium">
        <color theme="8"/>
      </bottom>
      <diagonal/>
    </border>
    <border>
      <left style="dotted">
        <color rgb="FF3366CC"/>
      </left>
      <right/>
      <top style="medium">
        <color theme="0"/>
      </top>
      <bottom style="medium">
        <color theme="0"/>
      </bottom>
      <diagonal/>
    </border>
    <border>
      <left style="hair">
        <color rgb="FF0062AC"/>
      </left>
      <right/>
      <top style="hair">
        <color rgb="FF0062AC"/>
      </top>
      <bottom style="medium">
        <color rgb="FF0062AC"/>
      </bottom>
      <diagonal/>
    </border>
    <border>
      <left style="hair">
        <color rgb="FF0062AC"/>
      </left>
      <right/>
      <top style="medium">
        <color rgb="FF0062AC"/>
      </top>
      <bottom style="hair">
        <color rgb="FF0062AC"/>
      </bottom>
      <diagonal/>
    </border>
    <border>
      <left style="hair">
        <color rgb="FF0062AC"/>
      </left>
      <right/>
      <top style="hair">
        <color rgb="FF0062AC"/>
      </top>
      <bottom style="hair">
        <color rgb="FF0062AC"/>
      </bottom>
      <diagonal/>
    </border>
    <border>
      <left style="hair">
        <color theme="3"/>
      </left>
      <right/>
      <top style="hair">
        <color theme="3"/>
      </top>
      <bottom style="medium">
        <color rgb="FF0062AC"/>
      </bottom>
      <diagonal/>
    </border>
    <border>
      <left style="dotted">
        <color rgb="FF3366CC"/>
      </left>
      <right/>
      <top style="medium">
        <color rgb="FF3366CC"/>
      </top>
      <bottom/>
      <diagonal/>
    </border>
    <border>
      <left style="hair">
        <color rgb="FF0060A8"/>
      </left>
      <right/>
      <top style="medium">
        <color rgb="FF0060A8"/>
      </top>
      <bottom style="medium">
        <color rgb="FF0060A8"/>
      </bottom>
      <diagonal/>
    </border>
    <border>
      <left style="dotted">
        <color rgb="FF3366CC"/>
      </left>
      <right/>
      <top style="dotted">
        <color rgb="FF3366CC"/>
      </top>
      <bottom style="medium">
        <color theme="8"/>
      </bottom>
      <diagonal/>
    </border>
    <border>
      <left style="hair">
        <color rgb="FF3366CC"/>
      </left>
      <right/>
      <top style="hair">
        <color rgb="FF3366CC"/>
      </top>
      <bottom style="medium">
        <color theme="8"/>
      </bottom>
      <diagonal/>
    </border>
    <border>
      <left style="hair">
        <color rgb="FF3366CC"/>
      </left>
      <right/>
      <top/>
      <bottom style="medium">
        <color rgb="FF3366CC"/>
      </bottom>
      <diagonal/>
    </border>
    <border>
      <left style="dotted">
        <color rgb="FF3366CC"/>
      </left>
      <right/>
      <top style="dotted">
        <color rgb="FF3366CC"/>
      </top>
      <bottom style="medium">
        <color rgb="FF3366CC"/>
      </bottom>
      <diagonal/>
    </border>
    <border>
      <left style="hair">
        <color rgb="FF0070C0"/>
      </left>
      <right/>
      <top style="hair">
        <color rgb="FF0070C0"/>
      </top>
      <bottom style="medium">
        <color rgb="FF0070C0"/>
      </bottom>
      <diagonal/>
    </border>
  </borders>
  <cellStyleXfs count="7">
    <xf numFmtId="0" fontId="0" fillId="0" borderId="0"/>
    <xf numFmtId="0" fontId="5" fillId="0" borderId="0"/>
    <xf numFmtId="0" fontId="5" fillId="0" borderId="0"/>
    <xf numFmtId="9" fontId="5" fillId="0" borderId="0" applyFont="0" applyFill="0" applyBorder="0" applyAlignment="0" applyProtection="0"/>
    <xf numFmtId="0" fontId="10" fillId="0" borderId="0"/>
    <xf numFmtId="0" fontId="10" fillId="0" borderId="0"/>
    <xf numFmtId="0" fontId="54" fillId="0" borderId="0" applyNumberFormat="0" applyFill="0" applyBorder="0" applyAlignment="0" applyProtection="0"/>
  </cellStyleXfs>
  <cellXfs count="389">
    <xf numFmtId="0" fontId="0" fillId="0" borderId="0" xfId="0"/>
    <xf numFmtId="0" fontId="2" fillId="0" borderId="0" xfId="0" applyFont="1"/>
    <xf numFmtId="0" fontId="0" fillId="0" borderId="0" xfId="0" applyAlignment="1">
      <alignment horizontal="center"/>
    </xf>
    <xf numFmtId="0" fontId="2" fillId="0" borderId="0" xfId="0" applyFont="1" applyAlignment="1"/>
    <xf numFmtId="0" fontId="2" fillId="3" borderId="0" xfId="0" applyFont="1" applyFill="1"/>
    <xf numFmtId="0" fontId="0" fillId="0" borderId="0" xfId="0"/>
    <xf numFmtId="9" fontId="8" fillId="3" borderId="1" xfId="3" applyFont="1" applyFill="1" applyBorder="1" applyAlignment="1">
      <alignment horizontal="center" vertical="center"/>
    </xf>
    <xf numFmtId="0" fontId="6" fillId="0" borderId="0" xfId="0" applyFont="1"/>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9" fillId="5" borderId="1" xfId="0" applyFont="1" applyFill="1" applyBorder="1" applyAlignment="1">
      <alignment horizontal="justify" vertical="center" wrapText="1"/>
    </xf>
    <xf numFmtId="0" fontId="7" fillId="7" borderId="1" xfId="0" applyFont="1" applyFill="1" applyBorder="1" applyAlignment="1">
      <alignment horizontal="center" vertical="center" wrapText="1"/>
    </xf>
    <xf numFmtId="0" fontId="0" fillId="5" borderId="1" xfId="0" applyFill="1" applyBorder="1" applyAlignment="1">
      <alignment horizontal="center" vertical="center"/>
    </xf>
    <xf numFmtId="0" fontId="7" fillId="3" borderId="1"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13" fillId="0" borderId="7" xfId="0" applyFont="1" applyFill="1" applyBorder="1" applyAlignment="1" applyProtection="1">
      <alignment horizontal="center" vertical="center" wrapText="1"/>
      <protection hidden="1"/>
    </xf>
    <xf numFmtId="0" fontId="14" fillId="0" borderId="8" xfId="0" applyFont="1" applyFill="1" applyBorder="1" applyAlignment="1" applyProtection="1">
      <alignment horizontal="center" vertical="center" wrapText="1"/>
      <protection hidden="1"/>
    </xf>
    <xf numFmtId="0" fontId="14" fillId="0" borderId="9" xfId="0" applyFont="1" applyFill="1" applyBorder="1" applyAlignment="1" applyProtection="1">
      <alignment vertical="center" wrapText="1"/>
      <protection hidden="1"/>
    </xf>
    <xf numFmtId="0" fontId="14" fillId="0" borderId="9" xfId="0" applyFont="1" applyFill="1" applyBorder="1" applyAlignment="1" applyProtection="1">
      <alignment horizontal="center" vertical="center" wrapText="1"/>
      <protection hidden="1"/>
    </xf>
    <xf numFmtId="14" fontId="14" fillId="0" borderId="9" xfId="0" applyNumberFormat="1" applyFont="1" applyFill="1" applyBorder="1" applyAlignment="1" applyProtection="1">
      <alignment horizontal="center" vertical="center" wrapText="1"/>
      <protection hidden="1"/>
    </xf>
    <xf numFmtId="0" fontId="14" fillId="0" borderId="10" xfId="0" applyFont="1" applyFill="1" applyBorder="1" applyAlignment="1" applyProtection="1">
      <alignment vertical="center" wrapText="1"/>
      <protection hidden="1"/>
    </xf>
    <xf numFmtId="14" fontId="14" fillId="0" borderId="10" xfId="0" applyNumberFormat="1" applyFont="1" applyFill="1" applyBorder="1" applyAlignment="1" applyProtection="1">
      <alignment horizontal="center" vertical="center" wrapText="1"/>
      <protection hidden="1"/>
    </xf>
    <xf numFmtId="0" fontId="14" fillId="0" borderId="12" xfId="0" applyFont="1" applyFill="1" applyBorder="1" applyAlignment="1" applyProtection="1">
      <alignment horizontal="center" vertical="center" wrapText="1"/>
      <protection hidden="1"/>
    </xf>
    <xf numFmtId="0" fontId="14" fillId="0" borderId="13" xfId="0" applyFont="1" applyFill="1" applyBorder="1" applyAlignment="1" applyProtection="1">
      <alignment vertical="center" wrapText="1"/>
      <protection hidden="1"/>
    </xf>
    <xf numFmtId="0" fontId="14" fillId="0" borderId="13" xfId="0" applyFont="1" applyFill="1" applyBorder="1" applyAlignment="1" applyProtection="1">
      <alignment horizontal="center" vertical="center" wrapText="1"/>
      <protection hidden="1"/>
    </xf>
    <xf numFmtId="14" fontId="14" fillId="0" borderId="13" xfId="0" applyNumberFormat="1" applyFont="1" applyFill="1" applyBorder="1" applyAlignment="1" applyProtection="1">
      <alignment horizontal="center" vertical="center" wrapText="1"/>
      <protection hidden="1"/>
    </xf>
    <xf numFmtId="0" fontId="13" fillId="0" borderId="12" xfId="0" applyFont="1" applyFill="1" applyBorder="1" applyAlignment="1" applyProtection="1">
      <alignment horizontal="center" vertical="center" wrapText="1"/>
      <protection hidden="1"/>
    </xf>
    <xf numFmtId="0" fontId="13" fillId="0" borderId="13" xfId="0" applyFont="1" applyFill="1" applyBorder="1" applyAlignment="1" applyProtection="1">
      <alignment vertical="center" wrapText="1"/>
      <protection hidden="1"/>
    </xf>
    <xf numFmtId="0" fontId="13" fillId="0" borderId="13" xfId="0" applyFont="1" applyFill="1" applyBorder="1" applyAlignment="1" applyProtection="1">
      <alignment horizontal="center" vertical="center" wrapText="1"/>
      <protection hidden="1"/>
    </xf>
    <xf numFmtId="14" fontId="13" fillId="0" borderId="13" xfId="0" applyNumberFormat="1" applyFont="1" applyFill="1" applyBorder="1" applyAlignment="1" applyProtection="1">
      <alignment horizontal="center" vertical="center" wrapText="1"/>
      <protection hidden="1"/>
    </xf>
    <xf numFmtId="0" fontId="14" fillId="5" borderId="12" xfId="0" applyFont="1" applyFill="1" applyBorder="1" applyAlignment="1" applyProtection="1">
      <alignment horizontal="center" vertical="center" wrapText="1"/>
      <protection hidden="1"/>
    </xf>
    <xf numFmtId="0" fontId="14" fillId="5" borderId="13" xfId="0" applyFont="1" applyFill="1" applyBorder="1" applyAlignment="1" applyProtection="1">
      <alignment vertical="center" wrapText="1"/>
      <protection hidden="1"/>
    </xf>
    <xf numFmtId="0" fontId="14" fillId="5" borderId="13" xfId="0" applyFont="1" applyFill="1" applyBorder="1" applyAlignment="1" applyProtection="1">
      <alignment horizontal="center" vertical="center" wrapText="1"/>
      <protection hidden="1"/>
    </xf>
    <xf numFmtId="14" fontId="14" fillId="5" borderId="13" xfId="0" applyNumberFormat="1" applyFont="1" applyFill="1" applyBorder="1" applyAlignment="1" applyProtection="1">
      <alignment horizontal="center" vertical="center" wrapText="1"/>
      <protection hidden="1"/>
    </xf>
    <xf numFmtId="0" fontId="14" fillId="0" borderId="18" xfId="0" applyFont="1" applyFill="1" applyBorder="1" applyAlignment="1" applyProtection="1">
      <alignment horizontal="center" vertical="center" wrapText="1"/>
      <protection hidden="1"/>
    </xf>
    <xf numFmtId="0" fontId="14" fillId="0" borderId="19" xfId="0" applyFont="1" applyFill="1" applyBorder="1" applyAlignment="1" applyProtection="1">
      <alignment vertical="center" wrapText="1"/>
      <protection hidden="1"/>
    </xf>
    <xf numFmtId="0" fontId="14" fillId="0" borderId="19" xfId="0" applyFont="1" applyFill="1" applyBorder="1" applyAlignment="1" applyProtection="1">
      <alignment horizontal="center" vertical="center" wrapText="1"/>
      <protection hidden="1"/>
    </xf>
    <xf numFmtId="14" fontId="14" fillId="0" borderId="19" xfId="0" applyNumberFormat="1" applyFont="1" applyFill="1" applyBorder="1" applyAlignment="1" applyProtection="1">
      <alignment horizontal="center" vertical="center" wrapText="1"/>
      <protection hidden="1"/>
    </xf>
    <xf numFmtId="0" fontId="14" fillId="0" borderId="10" xfId="0" applyFont="1" applyFill="1" applyBorder="1" applyAlignment="1" applyProtection="1">
      <alignment horizontal="left" vertical="center" wrapText="1"/>
      <protection hidden="1"/>
    </xf>
    <xf numFmtId="0" fontId="3" fillId="0" borderId="0" xfId="0" applyFont="1" applyFill="1" applyProtection="1">
      <protection hidden="1"/>
    </xf>
    <xf numFmtId="0" fontId="3" fillId="0" borderId="0" xfId="0" applyFont="1" applyFill="1"/>
    <xf numFmtId="0" fontId="16" fillId="9" borderId="26" xfId="0" applyFont="1" applyFill="1" applyBorder="1" applyAlignment="1" applyProtection="1">
      <alignment horizontal="center" vertical="center" wrapText="1"/>
      <protection hidden="1"/>
    </xf>
    <xf numFmtId="0" fontId="12" fillId="0" borderId="28" xfId="0" applyFont="1" applyFill="1" applyBorder="1" applyAlignment="1" applyProtection="1">
      <alignment horizontal="left" vertical="center" wrapText="1"/>
      <protection hidden="1"/>
    </xf>
    <xf numFmtId="0" fontId="17" fillId="10" borderId="28" xfId="0" applyFont="1" applyFill="1" applyBorder="1" applyAlignment="1" applyProtection="1">
      <alignment horizontal="center" vertical="center" wrapText="1"/>
      <protection hidden="1"/>
    </xf>
    <xf numFmtId="0" fontId="17" fillId="10" borderId="30" xfId="0" applyFont="1" applyFill="1" applyBorder="1" applyAlignment="1" applyProtection="1">
      <alignment horizontal="center" vertical="center" wrapText="1"/>
      <protection hidden="1"/>
    </xf>
    <xf numFmtId="0" fontId="17" fillId="10" borderId="31" xfId="0" applyFont="1" applyFill="1" applyBorder="1" applyAlignment="1" applyProtection="1">
      <alignment horizontal="center" vertical="center" wrapText="1"/>
      <protection hidden="1"/>
    </xf>
    <xf numFmtId="14" fontId="12" fillId="0" borderId="32" xfId="0" applyNumberFormat="1" applyFont="1" applyFill="1" applyBorder="1" applyAlignment="1" applyProtection="1">
      <alignment horizontal="center" vertical="center" wrapText="1"/>
      <protection hidden="1"/>
    </xf>
    <xf numFmtId="14" fontId="12" fillId="0" borderId="30" xfId="0" applyNumberFormat="1" applyFont="1" applyFill="1" applyBorder="1" applyAlignment="1" applyProtection="1">
      <alignment horizontal="center" vertical="center" wrapText="1"/>
      <protection hidden="1"/>
    </xf>
    <xf numFmtId="0" fontId="12" fillId="0" borderId="34" xfId="0" applyFont="1" applyFill="1" applyBorder="1" applyAlignment="1" applyProtection="1">
      <alignment vertical="center" wrapText="1"/>
      <protection hidden="1"/>
    </xf>
    <xf numFmtId="0" fontId="17" fillId="10" borderId="33" xfId="0" applyFont="1" applyFill="1" applyBorder="1" applyAlignment="1" applyProtection="1">
      <alignment horizontal="center" vertical="center" wrapText="1"/>
      <protection hidden="1"/>
    </xf>
    <xf numFmtId="0" fontId="17" fillId="10" borderId="35" xfId="0" applyFont="1" applyFill="1" applyBorder="1" applyAlignment="1" applyProtection="1">
      <alignment horizontal="center" vertical="center" wrapText="1"/>
      <protection hidden="1"/>
    </xf>
    <xf numFmtId="0" fontId="17" fillId="10" borderId="36" xfId="0" applyFont="1" applyFill="1" applyBorder="1" applyAlignment="1" applyProtection="1">
      <alignment horizontal="center" vertical="center" wrapText="1"/>
      <protection hidden="1"/>
    </xf>
    <xf numFmtId="14" fontId="12" fillId="0" borderId="37" xfId="0" applyNumberFormat="1" applyFont="1" applyFill="1" applyBorder="1" applyAlignment="1" applyProtection="1">
      <alignment horizontal="center" vertical="center" wrapText="1"/>
      <protection hidden="1"/>
    </xf>
    <xf numFmtId="14" fontId="12" fillId="0" borderId="35" xfId="0" applyNumberFormat="1" applyFont="1" applyFill="1" applyBorder="1" applyAlignment="1" applyProtection="1">
      <alignment horizontal="center" vertical="center" wrapText="1"/>
      <protection hidden="1"/>
    </xf>
    <xf numFmtId="0" fontId="12" fillId="0" borderId="41" xfId="0" applyFont="1" applyFill="1" applyBorder="1" applyAlignment="1" applyProtection="1">
      <alignment horizontal="left" vertical="center" wrapText="1"/>
      <protection hidden="1"/>
    </xf>
    <xf numFmtId="0" fontId="12" fillId="0" borderId="40" xfId="0" applyFont="1" applyFill="1" applyBorder="1" applyAlignment="1" applyProtection="1">
      <alignment vertical="center" wrapText="1"/>
      <protection hidden="1"/>
    </xf>
    <xf numFmtId="0" fontId="18" fillId="13" borderId="41" xfId="0" applyFont="1" applyFill="1" applyBorder="1" applyAlignment="1" applyProtection="1">
      <alignment horizontal="center" vertical="center" wrapText="1"/>
      <protection hidden="1"/>
    </xf>
    <xf numFmtId="0" fontId="18" fillId="13" borderId="42" xfId="0" applyFont="1" applyFill="1" applyBorder="1" applyAlignment="1" applyProtection="1">
      <alignment horizontal="center" vertical="center" wrapText="1"/>
      <protection hidden="1"/>
    </xf>
    <xf numFmtId="0" fontId="18" fillId="13" borderId="43" xfId="0" applyFont="1" applyFill="1" applyBorder="1" applyAlignment="1" applyProtection="1">
      <alignment horizontal="center" vertical="center" wrapText="1"/>
      <protection hidden="1"/>
    </xf>
    <xf numFmtId="14" fontId="12" fillId="0" borderId="39" xfId="0" applyNumberFormat="1" applyFont="1" applyFill="1" applyBorder="1" applyAlignment="1" applyProtection="1">
      <alignment horizontal="center" vertical="center" wrapText="1"/>
      <protection hidden="1"/>
    </xf>
    <xf numFmtId="14" fontId="12" fillId="0" borderId="42" xfId="0" applyNumberFormat="1" applyFont="1" applyFill="1" applyBorder="1" applyAlignment="1" applyProtection="1">
      <alignment horizontal="center" vertical="center" wrapText="1"/>
      <protection hidden="1"/>
    </xf>
    <xf numFmtId="0" fontId="12" fillId="0" borderId="33" xfId="0" applyFont="1" applyFill="1" applyBorder="1" applyAlignment="1" applyProtection="1">
      <alignment horizontal="left" vertical="center" wrapText="1"/>
      <protection hidden="1"/>
    </xf>
    <xf numFmtId="0" fontId="17" fillId="13" borderId="33" xfId="0" applyFont="1" applyFill="1" applyBorder="1" applyAlignment="1" applyProtection="1">
      <alignment horizontal="center" vertical="center" wrapText="1"/>
      <protection hidden="1"/>
    </xf>
    <xf numFmtId="0" fontId="17" fillId="13" borderId="35" xfId="0" applyFont="1" applyFill="1" applyBorder="1" applyAlignment="1" applyProtection="1">
      <alignment horizontal="center" vertical="center" wrapText="1"/>
      <protection hidden="1"/>
    </xf>
    <xf numFmtId="0" fontId="17" fillId="13" borderId="36" xfId="0" applyFont="1" applyFill="1" applyBorder="1" applyAlignment="1" applyProtection="1">
      <alignment horizontal="center" vertical="center" wrapText="1"/>
      <protection hidden="1"/>
    </xf>
    <xf numFmtId="0" fontId="12" fillId="0" borderId="50" xfId="0" applyFont="1" applyFill="1" applyBorder="1" applyAlignment="1" applyProtection="1">
      <alignment horizontal="left" vertical="center" wrapText="1"/>
      <protection hidden="1"/>
    </xf>
    <xf numFmtId="0" fontId="12" fillId="0" borderId="49" xfId="0" applyFont="1" applyFill="1" applyBorder="1" applyAlignment="1" applyProtection="1">
      <alignment vertical="center" wrapText="1"/>
      <protection hidden="1"/>
    </xf>
    <xf numFmtId="0" fontId="17" fillId="13" borderId="50" xfId="0" applyFont="1" applyFill="1" applyBorder="1" applyAlignment="1" applyProtection="1">
      <alignment horizontal="center" vertical="center" wrapText="1"/>
      <protection hidden="1"/>
    </xf>
    <xf numFmtId="0" fontId="17" fillId="13" borderId="51" xfId="0" applyFont="1" applyFill="1" applyBorder="1" applyAlignment="1" applyProtection="1">
      <alignment horizontal="center" vertical="center" wrapText="1"/>
      <protection hidden="1"/>
    </xf>
    <xf numFmtId="0" fontId="17" fillId="13" borderId="52" xfId="0" applyFont="1" applyFill="1" applyBorder="1" applyAlignment="1" applyProtection="1">
      <alignment horizontal="center" vertical="center" wrapText="1"/>
      <protection hidden="1"/>
    </xf>
    <xf numFmtId="0" fontId="12" fillId="5" borderId="41" xfId="0" applyFont="1" applyFill="1" applyBorder="1" applyAlignment="1" applyProtection="1">
      <alignment horizontal="left" vertical="center" wrapText="1"/>
      <protection hidden="1"/>
    </xf>
    <xf numFmtId="0" fontId="17" fillId="8" borderId="41" xfId="0" applyFont="1" applyFill="1" applyBorder="1" applyAlignment="1" applyProtection="1">
      <alignment horizontal="center" vertical="center" wrapText="1"/>
      <protection hidden="1"/>
    </xf>
    <xf numFmtId="0" fontId="17" fillId="8" borderId="42" xfId="0" applyFont="1" applyFill="1" applyBorder="1" applyAlignment="1" applyProtection="1">
      <alignment horizontal="center" vertical="center" wrapText="1"/>
      <protection hidden="1"/>
    </xf>
    <xf numFmtId="0" fontId="17" fillId="8" borderId="43" xfId="0" applyFont="1" applyFill="1" applyBorder="1" applyAlignment="1" applyProtection="1">
      <alignment horizontal="center" vertical="center" wrapText="1"/>
      <protection hidden="1"/>
    </xf>
    <xf numFmtId="0" fontId="12" fillId="5" borderId="33" xfId="0" applyFont="1" applyFill="1" applyBorder="1" applyAlignment="1" applyProtection="1">
      <alignment horizontal="left" vertical="center" wrapText="1"/>
      <protection hidden="1"/>
    </xf>
    <xf numFmtId="0" fontId="17" fillId="8" borderId="33" xfId="0" applyFont="1" applyFill="1" applyBorder="1" applyAlignment="1" applyProtection="1">
      <alignment horizontal="center" vertical="center" wrapText="1"/>
      <protection hidden="1"/>
    </xf>
    <xf numFmtId="0" fontId="17" fillId="8" borderId="35" xfId="0" applyFont="1" applyFill="1" applyBorder="1" applyAlignment="1" applyProtection="1">
      <alignment horizontal="center" vertical="center" wrapText="1"/>
      <protection hidden="1"/>
    </xf>
    <xf numFmtId="0" fontId="17" fillId="8" borderId="36" xfId="0" applyFont="1" applyFill="1" applyBorder="1" applyAlignment="1" applyProtection="1">
      <alignment horizontal="center" vertical="center" wrapText="1"/>
      <protection hidden="1"/>
    </xf>
    <xf numFmtId="0" fontId="3" fillId="0" borderId="0" xfId="0" applyFont="1" applyFill="1" applyAlignment="1" applyProtection="1">
      <alignment horizontal="left" vertical="center"/>
      <protection hidden="1"/>
    </xf>
    <xf numFmtId="0" fontId="0" fillId="0" borderId="0" xfId="0" applyAlignment="1">
      <alignment horizontal="center"/>
    </xf>
    <xf numFmtId="0" fontId="10" fillId="0" borderId="0" xfId="5" applyFont="1"/>
    <xf numFmtId="0" fontId="24"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9" fontId="0" fillId="5" borderId="1" xfId="3" applyFont="1" applyFill="1" applyBorder="1" applyAlignment="1">
      <alignment horizontal="center" vertical="center"/>
    </xf>
    <xf numFmtId="0" fontId="3" fillId="0" borderId="0" xfId="0" applyFont="1"/>
    <xf numFmtId="0" fontId="13" fillId="0" borderId="0" xfId="0" applyFont="1"/>
    <xf numFmtId="0" fontId="25" fillId="0" borderId="11" xfId="0" applyFont="1" applyFill="1" applyBorder="1" applyAlignment="1" applyProtection="1">
      <alignment horizontal="center" vertical="center" wrapText="1"/>
      <protection hidden="1"/>
    </xf>
    <xf numFmtId="0" fontId="25" fillId="0" borderId="15" xfId="0" applyFont="1" applyFill="1" applyBorder="1" applyAlignment="1" applyProtection="1">
      <alignment horizontal="center" vertical="center" wrapText="1"/>
      <protection hidden="1"/>
    </xf>
    <xf numFmtId="0" fontId="3" fillId="0" borderId="0" xfId="0" applyFont="1" applyBorder="1" applyAlignment="1">
      <alignment wrapText="1"/>
    </xf>
    <xf numFmtId="0" fontId="16" fillId="9" borderId="4" xfId="0" applyFont="1" applyFill="1" applyBorder="1" applyAlignment="1" applyProtection="1">
      <alignment horizontal="center" vertical="center" wrapText="1"/>
      <protection hidden="1"/>
    </xf>
    <xf numFmtId="0" fontId="16" fillId="9" borderId="5" xfId="0" applyFont="1" applyFill="1" applyBorder="1" applyAlignment="1" applyProtection="1">
      <alignment horizontal="center" vertical="center" wrapText="1"/>
      <protection hidden="1"/>
    </xf>
    <xf numFmtId="0" fontId="12" fillId="0" borderId="29" xfId="0" applyFont="1" applyFill="1" applyBorder="1" applyAlignment="1" applyProtection="1">
      <alignment vertical="center" wrapText="1"/>
      <protection hidden="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32" fillId="19" borderId="0" xfId="0" applyFont="1" applyFill="1" applyAlignment="1">
      <alignment vertical="center"/>
    </xf>
    <xf numFmtId="0" fontId="34" fillId="0" borderId="0" xfId="1" applyFont="1" applyAlignment="1">
      <alignment vertical="center" wrapText="1"/>
    </xf>
    <xf numFmtId="0" fontId="5" fillId="0" borderId="0" xfId="1"/>
    <xf numFmtId="0" fontId="33" fillId="21" borderId="89" xfId="1" applyFont="1" applyFill="1" applyBorder="1" applyAlignment="1">
      <alignment vertical="center" wrapText="1"/>
    </xf>
    <xf numFmtId="0" fontId="33" fillId="21" borderId="93" xfId="1" applyFont="1" applyFill="1" applyBorder="1" applyAlignment="1">
      <alignment vertical="center"/>
    </xf>
    <xf numFmtId="0" fontId="33" fillId="21" borderId="93" xfId="1" applyFont="1" applyFill="1" applyBorder="1" applyAlignment="1">
      <alignment horizontal="center" vertical="center"/>
    </xf>
    <xf numFmtId="0" fontId="10" fillId="0" borderId="0" xfId="4"/>
    <xf numFmtId="0" fontId="5" fillId="0" borderId="1" xfId="1" applyFont="1" applyBorder="1" applyAlignment="1">
      <alignment horizontal="left" vertical="center"/>
    </xf>
    <xf numFmtId="0" fontId="5" fillId="0" borderId="1" xfId="1" applyFont="1" applyFill="1" applyBorder="1" applyAlignment="1">
      <alignment horizontal="left" vertical="center"/>
    </xf>
    <xf numFmtId="0" fontId="36" fillId="0" borderId="1" xfId="4" applyFont="1" applyFill="1" applyBorder="1" applyAlignment="1">
      <alignment horizontal="left" vertical="center" wrapText="1"/>
    </xf>
    <xf numFmtId="0" fontId="36" fillId="0" borderId="1" xfId="4" applyFont="1" applyFill="1" applyBorder="1" applyAlignment="1">
      <alignment horizontal="center" vertical="center" wrapText="1"/>
    </xf>
    <xf numFmtId="1" fontId="5" fillId="0" borderId="1" xfId="1" applyNumberFormat="1" applyFont="1" applyBorder="1" applyAlignment="1">
      <alignment horizontal="left" vertical="center" wrapText="1"/>
    </xf>
    <xf numFmtId="0" fontId="36" fillId="0" borderId="1" xfId="5" applyFont="1" applyBorder="1" applyAlignment="1">
      <alignment horizontal="left" vertical="center" wrapText="1"/>
    </xf>
    <xf numFmtId="0" fontId="5" fillId="0" borderId="1" xfId="1" applyFont="1" applyBorder="1" applyAlignment="1">
      <alignment horizontal="left" vertical="center" wrapText="1"/>
    </xf>
    <xf numFmtId="0" fontId="5" fillId="0" borderId="107" xfId="1" applyFont="1" applyBorder="1" applyAlignment="1">
      <alignment horizontal="left" vertical="center" wrapText="1"/>
    </xf>
    <xf numFmtId="0" fontId="10" fillId="0" borderId="0" xfId="5"/>
    <xf numFmtId="0" fontId="5" fillId="0" borderId="0" xfId="1" applyFont="1"/>
    <xf numFmtId="0" fontId="5" fillId="0" borderId="0" xfId="1" applyAlignment="1">
      <alignment horizontal="left"/>
    </xf>
    <xf numFmtId="0" fontId="37" fillId="9" borderId="26" xfId="0" applyFont="1" applyFill="1" applyBorder="1" applyAlignment="1" applyProtection="1">
      <alignment horizontal="center" vertical="center" wrapText="1"/>
      <protection hidden="1"/>
    </xf>
    <xf numFmtId="0" fontId="39" fillId="0" borderId="28" xfId="0" applyFont="1" applyFill="1" applyBorder="1" applyAlignment="1" applyProtection="1">
      <alignment horizontal="left" vertical="center" wrapText="1"/>
      <protection hidden="1"/>
    </xf>
    <xf numFmtId="0" fontId="39" fillId="0" borderId="29" xfId="0" applyFont="1" applyFill="1" applyBorder="1" applyAlignment="1" applyProtection="1">
      <alignment horizontal="left" vertical="center" wrapText="1"/>
      <protection hidden="1"/>
    </xf>
    <xf numFmtId="0" fontId="40" fillId="0" borderId="28" xfId="0" applyFont="1" applyFill="1" applyBorder="1" applyAlignment="1" applyProtection="1">
      <alignment horizontal="center" vertical="center" wrapText="1"/>
      <protection hidden="1"/>
    </xf>
    <xf numFmtId="0" fontId="40" fillId="0" borderId="30" xfId="0" applyFont="1" applyFill="1" applyBorder="1" applyAlignment="1" applyProtection="1">
      <alignment horizontal="center" vertical="center" wrapText="1"/>
      <protection hidden="1"/>
    </xf>
    <xf numFmtId="0" fontId="40" fillId="0" borderId="31" xfId="0" applyFont="1" applyFill="1" applyBorder="1" applyAlignment="1" applyProtection="1">
      <alignment horizontal="center" vertical="center" wrapText="1"/>
      <protection hidden="1"/>
    </xf>
    <xf numFmtId="0" fontId="40" fillId="10" borderId="28" xfId="0" applyFont="1" applyFill="1" applyBorder="1" applyAlignment="1" applyProtection="1">
      <alignment horizontal="center" vertical="center" wrapText="1"/>
      <protection hidden="1"/>
    </xf>
    <xf numFmtId="0" fontId="40" fillId="10" borderId="30" xfId="0" applyFont="1" applyFill="1" applyBorder="1" applyAlignment="1" applyProtection="1">
      <alignment horizontal="center" vertical="center" wrapText="1"/>
      <protection hidden="1"/>
    </xf>
    <xf numFmtId="0" fontId="40" fillId="10" borderId="31" xfId="0" applyFont="1" applyFill="1" applyBorder="1" applyAlignment="1" applyProtection="1">
      <alignment horizontal="center" vertical="center" wrapText="1"/>
      <protection hidden="1"/>
    </xf>
    <xf numFmtId="14" fontId="39" fillId="0" borderId="32" xfId="0" applyNumberFormat="1" applyFont="1" applyFill="1" applyBorder="1" applyAlignment="1" applyProtection="1">
      <alignment horizontal="center" vertical="center" wrapText="1"/>
      <protection hidden="1"/>
    </xf>
    <xf numFmtId="14" fontId="39" fillId="0" borderId="30" xfId="0" applyNumberFormat="1" applyFont="1" applyFill="1" applyBorder="1" applyAlignment="1" applyProtection="1">
      <alignment horizontal="center" vertical="center" wrapText="1"/>
      <protection hidden="1"/>
    </xf>
    <xf numFmtId="0" fontId="39" fillId="0" borderId="33" xfId="0" applyFont="1" applyFill="1" applyBorder="1" applyAlignment="1" applyProtection="1">
      <alignment horizontal="left" vertical="center" wrapText="1"/>
      <protection hidden="1"/>
    </xf>
    <xf numFmtId="0" fontId="39" fillId="0" borderId="34" xfId="0" applyFont="1" applyFill="1" applyBorder="1" applyAlignment="1" applyProtection="1">
      <alignment horizontal="left" vertical="center" wrapText="1"/>
      <protection hidden="1"/>
    </xf>
    <xf numFmtId="0" fontId="40" fillId="0" borderId="33" xfId="0" applyFont="1" applyFill="1" applyBorder="1" applyAlignment="1" applyProtection="1">
      <alignment horizontal="center" vertical="center" wrapText="1"/>
      <protection hidden="1"/>
    </xf>
    <xf numFmtId="0" fontId="40" fillId="0" borderId="35" xfId="0" applyFont="1" applyFill="1" applyBorder="1" applyAlignment="1" applyProtection="1">
      <alignment horizontal="center" vertical="center" wrapText="1"/>
      <protection hidden="1"/>
    </xf>
    <xf numFmtId="0" fontId="40" fillId="0" borderId="36" xfId="0" applyFont="1" applyFill="1" applyBorder="1" applyAlignment="1" applyProtection="1">
      <alignment horizontal="center" vertical="center" wrapText="1"/>
      <protection hidden="1"/>
    </xf>
    <xf numFmtId="0" fontId="40" fillId="10" borderId="33" xfId="0" applyFont="1" applyFill="1" applyBorder="1" applyAlignment="1" applyProtection="1">
      <alignment horizontal="center" vertical="center" wrapText="1"/>
      <protection hidden="1"/>
    </xf>
    <xf numFmtId="0" fontId="40" fillId="10" borderId="35" xfId="0" applyFont="1" applyFill="1" applyBorder="1" applyAlignment="1" applyProtection="1">
      <alignment horizontal="center" vertical="center" wrapText="1"/>
      <protection hidden="1"/>
    </xf>
    <xf numFmtId="0" fontId="40" fillId="10" borderId="36" xfId="0" applyFont="1" applyFill="1" applyBorder="1" applyAlignment="1" applyProtection="1">
      <alignment horizontal="center" vertical="center" wrapText="1"/>
      <protection hidden="1"/>
    </xf>
    <xf numFmtId="14" fontId="39" fillId="0" borderId="37" xfId="0" applyNumberFormat="1" applyFont="1" applyFill="1" applyBorder="1" applyAlignment="1" applyProtection="1">
      <alignment horizontal="center" vertical="center" wrapText="1"/>
      <protection hidden="1"/>
    </xf>
    <xf numFmtId="14" fontId="39" fillId="0" borderId="35" xfId="0" applyNumberFormat="1" applyFont="1" applyFill="1" applyBorder="1" applyAlignment="1" applyProtection="1">
      <alignment horizontal="center" vertical="center" wrapText="1"/>
      <protection hidden="1"/>
    </xf>
    <xf numFmtId="0" fontId="40" fillId="11" borderId="33" xfId="0" applyFont="1" applyFill="1" applyBorder="1" applyAlignment="1" applyProtection="1">
      <alignment horizontal="center" vertical="center" wrapText="1"/>
      <protection hidden="1"/>
    </xf>
    <xf numFmtId="0" fontId="40" fillId="11" borderId="35" xfId="0" applyFont="1" applyFill="1" applyBorder="1" applyAlignment="1" applyProtection="1">
      <alignment horizontal="center" vertical="center" wrapText="1"/>
      <protection hidden="1"/>
    </xf>
    <xf numFmtId="0" fontId="40" fillId="11" borderId="36" xfId="0" applyFont="1" applyFill="1" applyBorder="1" applyAlignment="1" applyProtection="1">
      <alignment horizontal="center" vertical="center" wrapText="1"/>
      <protection hidden="1"/>
    </xf>
    <xf numFmtId="0" fontId="39" fillId="0" borderId="39" xfId="0" applyFont="1" applyFill="1" applyBorder="1" applyAlignment="1" applyProtection="1">
      <alignment horizontal="left" vertical="center" wrapText="1"/>
      <protection hidden="1"/>
    </xf>
    <xf numFmtId="0" fontId="39" fillId="0" borderId="40" xfId="0" applyFont="1" applyFill="1" applyBorder="1" applyAlignment="1" applyProtection="1">
      <alignment horizontal="left" vertical="center" wrapText="1"/>
      <protection hidden="1"/>
    </xf>
    <xf numFmtId="0" fontId="40" fillId="0" borderId="41" xfId="0" applyFont="1" applyFill="1" applyBorder="1" applyAlignment="1" applyProtection="1">
      <alignment horizontal="center" vertical="center" wrapText="1"/>
      <protection hidden="1"/>
    </xf>
    <xf numFmtId="0" fontId="40" fillId="0" borderId="42" xfId="0" applyFont="1" applyFill="1" applyBorder="1" applyAlignment="1" applyProtection="1">
      <alignment horizontal="center" vertical="center" wrapText="1"/>
      <protection hidden="1"/>
    </xf>
    <xf numFmtId="0" fontId="40" fillId="0" borderId="43" xfId="0" applyFont="1" applyFill="1" applyBorder="1" applyAlignment="1" applyProtection="1">
      <alignment horizontal="center" vertical="center" wrapText="1"/>
      <protection hidden="1"/>
    </xf>
    <xf numFmtId="0" fontId="40" fillId="13" borderId="41" xfId="0" applyFont="1" applyFill="1" applyBorder="1" applyAlignment="1" applyProtection="1">
      <alignment horizontal="center" vertical="center" wrapText="1"/>
      <protection hidden="1"/>
    </xf>
    <xf numFmtId="0" fontId="40" fillId="13" borderId="42" xfId="0" applyFont="1" applyFill="1" applyBorder="1" applyAlignment="1" applyProtection="1">
      <alignment horizontal="center" vertical="center" wrapText="1"/>
      <protection hidden="1"/>
    </xf>
    <xf numFmtId="0" fontId="40" fillId="13" borderId="43" xfId="0" applyFont="1" applyFill="1" applyBorder="1" applyAlignment="1" applyProtection="1">
      <alignment horizontal="center" vertical="center" wrapText="1"/>
      <protection hidden="1"/>
    </xf>
    <xf numFmtId="0" fontId="39" fillId="0" borderId="32" xfId="0" applyFont="1" applyFill="1" applyBorder="1" applyAlignment="1" applyProtection="1">
      <alignment horizontal="left" vertical="center" wrapText="1"/>
      <protection hidden="1"/>
    </xf>
    <xf numFmtId="0" fontId="40" fillId="13" borderId="28" xfId="0" applyFont="1" applyFill="1" applyBorder="1" applyAlignment="1" applyProtection="1">
      <alignment horizontal="center" vertical="center" wrapText="1"/>
      <protection hidden="1"/>
    </xf>
    <xf numFmtId="0" fontId="40" fillId="13" borderId="30" xfId="0" applyFont="1" applyFill="1" applyBorder="1" applyAlignment="1" applyProtection="1">
      <alignment horizontal="center" vertical="center" wrapText="1"/>
      <protection hidden="1"/>
    </xf>
    <xf numFmtId="0" fontId="40" fillId="13" borderId="31"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justify" vertical="center" wrapText="1"/>
      <protection hidden="1"/>
    </xf>
    <xf numFmtId="0" fontId="40" fillId="13" borderId="33" xfId="0" applyFont="1" applyFill="1" applyBorder="1" applyAlignment="1" applyProtection="1">
      <alignment horizontal="center" vertical="center" wrapText="1"/>
      <protection hidden="1"/>
    </xf>
    <xf numFmtId="0" fontId="40" fillId="13" borderId="35" xfId="0" applyFont="1" applyFill="1" applyBorder="1" applyAlignment="1" applyProtection="1">
      <alignment horizontal="center" vertical="center" wrapText="1"/>
      <protection hidden="1"/>
    </xf>
    <xf numFmtId="0" fontId="40" fillId="13" borderId="36" xfId="0" applyFont="1" applyFill="1" applyBorder="1" applyAlignment="1" applyProtection="1">
      <alignment horizontal="center" vertical="center" wrapText="1"/>
      <protection hidden="1"/>
    </xf>
    <xf numFmtId="0" fontId="41" fillId="9" borderId="26" xfId="0" applyFont="1" applyFill="1" applyBorder="1" applyAlignment="1" applyProtection="1">
      <alignment horizontal="center" vertical="center" wrapText="1"/>
      <protection hidden="1"/>
    </xf>
    <xf numFmtId="0" fontId="0" fillId="0" borderId="0" xfId="0" applyAlignment="1">
      <alignment horizontal="center" vertical="center" wrapText="1"/>
    </xf>
    <xf numFmtId="0" fontId="25" fillId="0" borderId="6" xfId="0" applyFont="1" applyFill="1" applyBorder="1" applyAlignment="1" applyProtection="1">
      <alignment horizontal="center" vertical="center" wrapText="1"/>
      <protection hidden="1"/>
    </xf>
    <xf numFmtId="0" fontId="42" fillId="0" borderId="0" xfId="0" applyFont="1"/>
    <xf numFmtId="0" fontId="42" fillId="0" borderId="0" xfId="0" applyFont="1" applyFill="1" applyAlignment="1" applyProtection="1">
      <alignment horizontal="center"/>
      <protection hidden="1"/>
    </xf>
    <xf numFmtId="0" fontId="42" fillId="0" borderId="0" xfId="0" applyFont="1" applyAlignment="1">
      <alignment horizontal="center"/>
    </xf>
    <xf numFmtId="0" fontId="42" fillId="0" borderId="0" xfId="0" applyFont="1" applyFill="1" applyAlignment="1">
      <alignment horizontal="center"/>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21" xfId="0" applyFont="1" applyFill="1" applyBorder="1" applyAlignment="1">
      <alignment vertical="center" wrapText="1"/>
    </xf>
    <xf numFmtId="0" fontId="36" fillId="0" borderId="21" xfId="0" applyFont="1" applyFill="1" applyBorder="1" applyAlignment="1">
      <alignment horizontal="justify" vertical="center" wrapText="1"/>
    </xf>
    <xf numFmtId="0" fontId="36" fillId="0" borderId="21" xfId="0" applyFont="1" applyFill="1" applyBorder="1" applyAlignment="1">
      <alignment horizontal="left" vertical="center" wrapText="1"/>
    </xf>
    <xf numFmtId="14" fontId="36" fillId="0" borderId="21" xfId="0" applyNumberFormat="1" applyFont="1" applyFill="1" applyBorder="1" applyAlignment="1">
      <alignment horizontal="center" vertical="center" wrapText="1"/>
    </xf>
    <xf numFmtId="0" fontId="36" fillId="0" borderId="21" xfId="0" applyFont="1" applyFill="1" applyBorder="1" applyAlignment="1">
      <alignment horizontal="center" vertical="center" wrapText="1"/>
    </xf>
    <xf numFmtId="14" fontId="39" fillId="0" borderId="60" xfId="0" applyNumberFormat="1" applyFont="1" applyFill="1" applyBorder="1" applyAlignment="1" applyProtection="1">
      <alignment horizontal="center" vertical="center" wrapText="1"/>
      <protection hidden="1"/>
    </xf>
    <xf numFmtId="0" fontId="37" fillId="9" borderId="114" xfId="0" applyFont="1" applyFill="1" applyBorder="1" applyAlignment="1" applyProtection="1">
      <alignment horizontal="center" vertical="center"/>
      <protection hidden="1"/>
    </xf>
    <xf numFmtId="0" fontId="39" fillId="0" borderId="57" xfId="0" applyFont="1" applyFill="1" applyBorder="1" applyAlignment="1" applyProtection="1">
      <alignment horizontal="left" vertical="center" wrapText="1"/>
      <protection hidden="1"/>
    </xf>
    <xf numFmtId="0" fontId="39" fillId="0" borderId="58" xfId="0" applyFont="1" applyFill="1" applyBorder="1" applyAlignment="1" applyProtection="1">
      <alignment vertical="center" wrapText="1"/>
      <protection hidden="1"/>
    </xf>
    <xf numFmtId="0" fontId="47" fillId="16" borderId="59" xfId="0" applyFont="1" applyFill="1" applyBorder="1" applyAlignment="1" applyProtection="1">
      <alignment horizontal="center" vertical="center" wrapText="1"/>
      <protection hidden="1"/>
    </xf>
    <xf numFmtId="0" fontId="47" fillId="16" borderId="60" xfId="0" applyFont="1" applyFill="1" applyBorder="1" applyAlignment="1" applyProtection="1">
      <alignment horizontal="center" vertical="center" wrapText="1"/>
      <protection hidden="1"/>
    </xf>
    <xf numFmtId="0" fontId="47" fillId="16" borderId="61" xfId="0" applyFont="1" applyFill="1" applyBorder="1" applyAlignment="1" applyProtection="1">
      <alignment horizontal="center" vertical="center" wrapText="1"/>
      <protection hidden="1"/>
    </xf>
    <xf numFmtId="14" fontId="39" fillId="0" borderId="57" xfId="0" applyNumberFormat="1" applyFont="1" applyFill="1" applyBorder="1" applyAlignment="1" applyProtection="1">
      <alignment horizontal="center" vertical="center" wrapText="1"/>
      <protection hidden="1"/>
    </xf>
    <xf numFmtId="0" fontId="39" fillId="0" borderId="46" xfId="0" applyFont="1" applyFill="1" applyBorder="1" applyAlignment="1" applyProtection="1">
      <alignment horizontal="left" vertical="center" wrapText="1"/>
      <protection hidden="1"/>
    </xf>
    <xf numFmtId="0" fontId="39" fillId="0" borderId="47" xfId="0" applyFont="1" applyFill="1" applyBorder="1" applyAlignment="1" applyProtection="1">
      <alignment vertical="center" wrapText="1"/>
      <protection hidden="1"/>
    </xf>
    <xf numFmtId="0" fontId="47" fillId="16" borderId="62" xfId="0" applyFont="1" applyFill="1" applyBorder="1" applyAlignment="1" applyProtection="1">
      <alignment horizontal="center" vertical="center" wrapText="1"/>
      <protection hidden="1"/>
    </xf>
    <xf numFmtId="0" fontId="47" fillId="16" borderId="63" xfId="0" applyFont="1" applyFill="1" applyBorder="1" applyAlignment="1" applyProtection="1">
      <alignment horizontal="center" vertical="center" wrapText="1"/>
      <protection hidden="1"/>
    </xf>
    <xf numFmtId="0" fontId="47" fillId="16" borderId="64" xfId="0" applyFont="1" applyFill="1" applyBorder="1" applyAlignment="1" applyProtection="1">
      <alignment horizontal="center" vertical="center" wrapText="1"/>
      <protection hidden="1"/>
    </xf>
    <xf numFmtId="14" fontId="39" fillId="0" borderId="46" xfId="0" applyNumberFormat="1" applyFont="1" applyFill="1" applyBorder="1" applyAlignment="1" applyProtection="1">
      <alignment horizontal="center" vertical="center" wrapText="1"/>
      <protection hidden="1"/>
    </xf>
    <xf numFmtId="14" fontId="39" fillId="0" borderId="63" xfId="0" applyNumberFormat="1" applyFont="1" applyFill="1" applyBorder="1" applyAlignment="1" applyProtection="1">
      <alignment horizontal="center" vertical="center" wrapText="1"/>
      <protection hidden="1"/>
    </xf>
    <xf numFmtId="14" fontId="39" fillId="0" borderId="80" xfId="0" applyNumberFormat="1" applyFont="1" applyFill="1" applyBorder="1" applyAlignment="1" applyProtection="1">
      <alignment horizontal="center" vertical="center" wrapText="1"/>
      <protection hidden="1"/>
    </xf>
    <xf numFmtId="0" fontId="39" fillId="0" borderId="47" xfId="0" applyFont="1" applyFill="1" applyBorder="1" applyAlignment="1" applyProtection="1">
      <alignment horizontal="justify" vertical="center" wrapText="1"/>
      <protection hidden="1"/>
    </xf>
    <xf numFmtId="0" fontId="39" fillId="0" borderId="29" xfId="0" applyFont="1" applyFill="1" applyBorder="1" applyAlignment="1" applyProtection="1">
      <alignment vertical="center" wrapText="1"/>
      <protection hidden="1"/>
    </xf>
    <xf numFmtId="0" fontId="47" fillId="16" borderId="111" xfId="0" applyFont="1" applyFill="1" applyBorder="1" applyAlignment="1" applyProtection="1">
      <alignment horizontal="center" vertical="center" wrapText="1"/>
      <protection hidden="1"/>
    </xf>
    <xf numFmtId="0" fontId="47" fillId="16" borderId="112" xfId="0" applyFont="1" applyFill="1" applyBorder="1" applyAlignment="1" applyProtection="1">
      <alignment horizontal="center" vertical="center" wrapText="1"/>
      <protection hidden="1"/>
    </xf>
    <xf numFmtId="0" fontId="47" fillId="16" borderId="113" xfId="0" applyFont="1" applyFill="1" applyBorder="1" applyAlignment="1" applyProtection="1">
      <alignment horizontal="center" vertical="center" wrapText="1"/>
      <protection hidden="1"/>
    </xf>
    <xf numFmtId="14" fontId="39" fillId="5" borderId="32" xfId="0" applyNumberFormat="1" applyFont="1" applyFill="1" applyBorder="1" applyAlignment="1" applyProtection="1">
      <alignment horizontal="center" vertical="center" wrapText="1"/>
      <protection hidden="1"/>
    </xf>
    <xf numFmtId="14" fontId="36" fillId="0" borderId="60" xfId="0" applyNumberFormat="1" applyFont="1" applyFill="1" applyBorder="1" applyAlignment="1" applyProtection="1">
      <alignment horizontal="center" vertical="center" wrapText="1"/>
      <protection hidden="1"/>
    </xf>
    <xf numFmtId="0" fontId="36" fillId="0" borderId="41" xfId="0" applyFont="1" applyFill="1" applyBorder="1" applyAlignment="1" applyProtection="1">
      <alignment horizontal="left" vertical="center" wrapText="1"/>
      <protection hidden="1"/>
    </xf>
    <xf numFmtId="0" fontId="36" fillId="0" borderId="40" xfId="0" applyFont="1" applyFill="1" applyBorder="1" applyAlignment="1" applyProtection="1">
      <alignment vertical="center" wrapText="1"/>
      <protection hidden="1"/>
    </xf>
    <xf numFmtId="0" fontId="48" fillId="17" borderId="65" xfId="0" applyFont="1" applyFill="1" applyBorder="1" applyAlignment="1" applyProtection="1">
      <alignment horizontal="center" vertical="center" wrapText="1"/>
      <protection hidden="1"/>
    </xf>
    <xf numFmtId="0" fontId="48" fillId="17" borderId="30" xfId="0" applyFont="1" applyFill="1" applyBorder="1" applyAlignment="1" applyProtection="1">
      <alignment horizontal="center" vertical="center" wrapText="1"/>
      <protection hidden="1"/>
    </xf>
    <xf numFmtId="0" fontId="48" fillId="17" borderId="66" xfId="0" applyFont="1" applyFill="1" applyBorder="1" applyAlignment="1" applyProtection="1">
      <alignment horizontal="center" vertical="center" wrapText="1"/>
      <protection hidden="1"/>
    </xf>
    <xf numFmtId="14" fontId="36" fillId="0" borderId="39" xfId="0" applyNumberFormat="1" applyFont="1" applyFill="1" applyBorder="1" applyAlignment="1" applyProtection="1">
      <alignment horizontal="center" vertical="center" wrapText="1"/>
      <protection hidden="1"/>
    </xf>
    <xf numFmtId="0" fontId="36" fillId="0" borderId="33" xfId="0" applyFont="1" applyFill="1" applyBorder="1" applyAlignment="1" applyProtection="1">
      <alignment horizontal="left" vertical="center" wrapText="1"/>
      <protection hidden="1"/>
    </xf>
    <xf numFmtId="0" fontId="36" fillId="0" borderId="34" xfId="0" applyFont="1" applyFill="1" applyBorder="1" applyAlignment="1" applyProtection="1">
      <alignment vertical="center" wrapText="1"/>
      <protection hidden="1"/>
    </xf>
    <xf numFmtId="14" fontId="36" fillId="0" borderId="37" xfId="0" applyNumberFormat="1" applyFont="1" applyFill="1" applyBorder="1" applyAlignment="1" applyProtection="1">
      <alignment horizontal="center" vertical="center" wrapText="1"/>
      <protection hidden="1"/>
    </xf>
    <xf numFmtId="0" fontId="48" fillId="17" borderId="67" xfId="0" applyFont="1" applyFill="1" applyBorder="1" applyAlignment="1" applyProtection="1">
      <alignment horizontal="center" vertical="center" wrapText="1"/>
      <protection hidden="1"/>
    </xf>
    <xf numFmtId="0" fontId="48" fillId="17" borderId="35" xfId="0" applyFont="1" applyFill="1" applyBorder="1" applyAlignment="1" applyProtection="1">
      <alignment horizontal="center" vertical="center" wrapText="1"/>
      <protection hidden="1"/>
    </xf>
    <xf numFmtId="0" fontId="48" fillId="17" borderId="68" xfId="0" applyFont="1" applyFill="1" applyBorder="1" applyAlignment="1" applyProtection="1">
      <alignment horizontal="center" vertical="center" wrapText="1"/>
      <protection hidden="1"/>
    </xf>
    <xf numFmtId="0" fontId="36" fillId="0" borderId="82" xfId="0" applyFont="1" applyFill="1" applyBorder="1" applyAlignment="1" applyProtection="1">
      <alignment horizontal="left" vertical="center" wrapText="1"/>
      <protection hidden="1"/>
    </xf>
    <xf numFmtId="0" fontId="36" fillId="0" borderId="83" xfId="0" applyFont="1" applyFill="1" applyBorder="1" applyAlignment="1" applyProtection="1">
      <alignment vertical="center" wrapText="1"/>
      <protection hidden="1"/>
    </xf>
    <xf numFmtId="0" fontId="48" fillId="17" borderId="84" xfId="0" applyFont="1" applyFill="1" applyBorder="1" applyAlignment="1" applyProtection="1">
      <alignment horizontal="center" vertical="center" wrapText="1"/>
      <protection hidden="1"/>
    </xf>
    <xf numFmtId="0" fontId="48" fillId="10" borderId="54" xfId="0" applyFont="1" applyFill="1" applyBorder="1" applyAlignment="1" applyProtection="1">
      <alignment horizontal="center" vertical="center" wrapText="1"/>
      <protection hidden="1"/>
    </xf>
    <xf numFmtId="0" fontId="36" fillId="0" borderId="69" xfId="0" applyFont="1" applyFill="1" applyBorder="1" applyAlignment="1" applyProtection="1">
      <alignment horizontal="left" vertical="center" wrapText="1"/>
      <protection hidden="1"/>
    </xf>
    <xf numFmtId="0" fontId="36" fillId="0" borderId="70" xfId="0" applyFont="1" applyFill="1" applyBorder="1" applyAlignment="1" applyProtection="1">
      <alignment vertical="center" wrapText="1"/>
      <protection hidden="1"/>
    </xf>
    <xf numFmtId="0" fontId="48" fillId="10" borderId="71" xfId="0" applyFont="1" applyFill="1" applyBorder="1" applyAlignment="1" applyProtection="1">
      <alignment horizontal="center" vertical="center" wrapText="1"/>
      <protection hidden="1"/>
    </xf>
    <xf numFmtId="0" fontId="48" fillId="10" borderId="72" xfId="0" applyFont="1" applyFill="1" applyBorder="1" applyAlignment="1" applyProtection="1">
      <alignment horizontal="center" vertical="center" wrapText="1"/>
      <protection hidden="1"/>
    </xf>
    <xf numFmtId="0" fontId="48" fillId="10" borderId="73" xfId="0" applyFont="1" applyFill="1" applyBorder="1" applyAlignment="1" applyProtection="1">
      <alignment horizontal="center" vertical="center" wrapText="1"/>
      <protection hidden="1"/>
    </xf>
    <xf numFmtId="14" fontId="36" fillId="0" borderId="110" xfId="0" applyNumberFormat="1" applyFont="1" applyFill="1" applyBorder="1" applyAlignment="1" applyProtection="1">
      <alignment horizontal="center" vertical="center" wrapText="1"/>
      <protection hidden="1"/>
    </xf>
    <xf numFmtId="0" fontId="48" fillId="12" borderId="54" xfId="0" applyFont="1" applyFill="1" applyBorder="1" applyAlignment="1" applyProtection="1">
      <alignment horizontal="center" vertical="center" wrapText="1"/>
      <protection hidden="1"/>
    </xf>
    <xf numFmtId="0" fontId="36" fillId="0" borderId="50" xfId="0" applyFont="1" applyFill="1" applyBorder="1" applyAlignment="1" applyProtection="1">
      <alignment horizontal="left" vertical="center" wrapText="1"/>
      <protection hidden="1"/>
    </xf>
    <xf numFmtId="0" fontId="36" fillId="0" borderId="49" xfId="0" applyFont="1" applyFill="1" applyBorder="1" applyAlignment="1" applyProtection="1">
      <alignment horizontal="justify" vertical="center" wrapText="1"/>
      <protection hidden="1"/>
    </xf>
    <xf numFmtId="0" fontId="48" fillId="12" borderId="50" xfId="0" applyFont="1" applyFill="1" applyBorder="1" applyAlignment="1" applyProtection="1">
      <alignment horizontal="center" vertical="center" wrapText="1"/>
      <protection hidden="1"/>
    </xf>
    <xf numFmtId="0" fontId="48" fillId="12" borderId="51" xfId="0" applyFont="1" applyFill="1" applyBorder="1" applyAlignment="1" applyProtection="1">
      <alignment horizontal="center" vertical="center" wrapText="1"/>
      <protection hidden="1"/>
    </xf>
    <xf numFmtId="0" fontId="48" fillId="12" borderId="52" xfId="0" applyFont="1" applyFill="1" applyBorder="1" applyAlignment="1" applyProtection="1">
      <alignment horizontal="center" vertical="center" wrapText="1"/>
      <protection hidden="1"/>
    </xf>
    <xf numFmtId="14" fontId="36" fillId="0" borderId="48" xfId="0" applyNumberFormat="1" applyFont="1" applyFill="1" applyBorder="1" applyAlignment="1" applyProtection="1">
      <alignment horizontal="center" vertical="center" wrapText="1"/>
      <protection hidden="1"/>
    </xf>
    <xf numFmtId="0" fontId="49" fillId="9" borderId="78" xfId="0" applyFont="1" applyFill="1" applyBorder="1" applyAlignment="1" applyProtection="1">
      <alignment horizontal="center" vertical="center" wrapText="1"/>
      <protection hidden="1"/>
    </xf>
    <xf numFmtId="0" fontId="39" fillId="5" borderId="34" xfId="0" applyFont="1" applyFill="1" applyBorder="1" applyAlignment="1" applyProtection="1">
      <alignment horizontal="left" vertical="center" wrapText="1"/>
      <protection hidden="1"/>
    </xf>
    <xf numFmtId="14" fontId="39" fillId="5" borderId="30" xfId="0" applyNumberFormat="1" applyFont="1" applyFill="1" applyBorder="1" applyAlignment="1" applyProtection="1">
      <alignment horizontal="center" vertical="center" wrapText="1"/>
      <protection hidden="1"/>
    </xf>
    <xf numFmtId="14" fontId="39" fillId="5" borderId="37" xfId="0" applyNumberFormat="1" applyFont="1" applyFill="1" applyBorder="1" applyAlignment="1" applyProtection="1">
      <alignment horizontal="center" vertical="center" wrapText="1"/>
      <protection hidden="1"/>
    </xf>
    <xf numFmtId="0" fontId="16" fillId="9" borderId="116" xfId="0" applyFont="1" applyFill="1" applyBorder="1" applyAlignment="1" applyProtection="1">
      <alignment horizontal="center" vertical="center" wrapText="1"/>
      <protection hidden="1"/>
    </xf>
    <xf numFmtId="14" fontId="14" fillId="0" borderId="117" xfId="0" applyNumberFormat="1" applyFont="1" applyFill="1" applyBorder="1" applyAlignment="1" applyProtection="1">
      <alignment horizontal="center" vertical="center" wrapText="1"/>
      <protection hidden="1"/>
    </xf>
    <xf numFmtId="14" fontId="14" fillId="0" borderId="118" xfId="0" applyNumberFormat="1" applyFont="1" applyFill="1" applyBorder="1" applyAlignment="1" applyProtection="1">
      <alignment horizontal="center" vertical="center" wrapText="1"/>
      <protection hidden="1"/>
    </xf>
    <xf numFmtId="14" fontId="13" fillId="0" borderId="118" xfId="0" applyNumberFormat="1" applyFont="1" applyFill="1" applyBorder="1" applyAlignment="1" applyProtection="1">
      <alignment horizontal="center" vertical="center" wrapText="1"/>
      <protection hidden="1"/>
    </xf>
    <xf numFmtId="14" fontId="14" fillId="0" borderId="119" xfId="0" applyNumberFormat="1" applyFont="1" applyFill="1" applyBorder="1" applyAlignment="1" applyProtection="1">
      <alignment horizontal="center" vertical="center" wrapText="1"/>
      <protection hidden="1"/>
    </xf>
    <xf numFmtId="14" fontId="14" fillId="5" borderId="118" xfId="0" applyNumberFormat="1" applyFont="1" applyFill="1" applyBorder="1" applyAlignment="1" applyProtection="1">
      <alignment horizontal="center" vertical="center" wrapText="1"/>
      <protection hidden="1"/>
    </xf>
    <xf numFmtId="14" fontId="14" fillId="0" borderId="120" xfId="0" applyNumberFormat="1" applyFont="1" applyFill="1" applyBorder="1" applyAlignment="1" applyProtection="1">
      <alignment horizontal="center" vertical="center" wrapText="1"/>
      <protection hidden="1"/>
    </xf>
    <xf numFmtId="0" fontId="29" fillId="18" borderId="1" xfId="0" applyFont="1" applyFill="1" applyBorder="1" applyAlignment="1">
      <alignment horizontal="center" vertical="center" wrapText="1"/>
    </xf>
    <xf numFmtId="0" fontId="13" fillId="0" borderId="1" xfId="0" applyFont="1" applyBorder="1"/>
    <xf numFmtId="0" fontId="52" fillId="18" borderId="1" xfId="0" applyFont="1" applyFill="1" applyBorder="1" applyAlignment="1">
      <alignment horizontal="center" vertical="center" wrapText="1"/>
    </xf>
    <xf numFmtId="0" fontId="53" fillId="0" borderId="1" xfId="0" applyFont="1" applyBorder="1" applyAlignment="1">
      <alignment wrapText="1"/>
    </xf>
    <xf numFmtId="0" fontId="53" fillId="0" borderId="0" xfId="0" applyFont="1"/>
    <xf numFmtId="0" fontId="55" fillId="0" borderId="1" xfId="0" applyFont="1" applyBorder="1" applyAlignment="1">
      <alignment wrapText="1"/>
    </xf>
    <xf numFmtId="0" fontId="53" fillId="0" borderId="1" xfId="0" applyFont="1" applyBorder="1" applyAlignment="1">
      <alignment vertical="center" wrapText="1"/>
    </xf>
    <xf numFmtId="0" fontId="54" fillId="0" borderId="1" xfId="6" applyBorder="1" applyAlignment="1">
      <alignment vertical="center" wrapText="1"/>
    </xf>
    <xf numFmtId="0" fontId="54" fillId="0" borderId="1" xfId="6" applyBorder="1" applyAlignment="1">
      <alignment wrapText="1"/>
    </xf>
    <xf numFmtId="0" fontId="55" fillId="0" borderId="1" xfId="0" applyFont="1" applyBorder="1" applyAlignment="1">
      <alignment vertical="center" wrapText="1"/>
    </xf>
    <xf numFmtId="0" fontId="44" fillId="9" borderId="121" xfId="0" applyFont="1" applyFill="1" applyBorder="1" applyAlignment="1">
      <alignment horizontal="center" vertical="center" wrapText="1"/>
    </xf>
    <xf numFmtId="0" fontId="36" fillId="0" borderId="122" xfId="0" applyFont="1" applyFill="1" applyBorder="1" applyAlignment="1">
      <alignment horizontal="center" vertical="center" wrapText="1"/>
    </xf>
    <xf numFmtId="0" fontId="56" fillId="0" borderId="1" xfId="0" applyFont="1" applyBorder="1" applyAlignment="1">
      <alignment wrapText="1"/>
    </xf>
    <xf numFmtId="0" fontId="56" fillId="0" borderId="1" xfId="0" applyFont="1" applyBorder="1" applyAlignment="1">
      <alignment vertical="center" wrapText="1"/>
    </xf>
    <xf numFmtId="0" fontId="39" fillId="0" borderId="58" xfId="0" applyFont="1" applyFill="1" applyBorder="1" applyAlignment="1" applyProtection="1">
      <alignment horizontal="center" vertical="center" wrapText="1"/>
      <protection hidden="1"/>
    </xf>
    <xf numFmtId="0" fontId="39" fillId="0" borderId="47" xfId="0" applyFont="1" applyFill="1" applyBorder="1" applyAlignment="1" applyProtection="1">
      <alignment horizontal="center" vertical="center" wrapText="1"/>
      <protection hidden="1"/>
    </xf>
    <xf numFmtId="0" fontId="39" fillId="5" borderId="29" xfId="0" applyFont="1" applyFill="1" applyBorder="1" applyAlignment="1" applyProtection="1">
      <alignment horizontal="center" vertical="center" wrapText="1"/>
      <protection hidden="1"/>
    </xf>
    <xf numFmtId="0" fontId="36" fillId="0" borderId="40" xfId="0" applyFont="1" applyFill="1" applyBorder="1" applyAlignment="1" applyProtection="1">
      <alignment horizontal="center" vertical="center" wrapText="1"/>
      <protection hidden="1"/>
    </xf>
    <xf numFmtId="0" fontId="36" fillId="0" borderId="34" xfId="0" applyFont="1" applyFill="1" applyBorder="1" applyAlignment="1" applyProtection="1">
      <alignment horizontal="center" vertical="center" wrapText="1"/>
      <protection hidden="1"/>
    </xf>
    <xf numFmtId="0" fontId="36" fillId="0" borderId="124" xfId="0" applyFont="1" applyFill="1" applyBorder="1" applyAlignment="1" applyProtection="1">
      <alignment horizontal="center" vertical="center" wrapText="1"/>
      <protection hidden="1"/>
    </xf>
    <xf numFmtId="0" fontId="36" fillId="0" borderId="125" xfId="0" applyFont="1" applyFill="1" applyBorder="1" applyAlignment="1" applyProtection="1">
      <alignment horizontal="center" vertical="center" wrapText="1"/>
      <protection hidden="1"/>
    </xf>
    <xf numFmtId="0" fontId="36" fillId="0" borderId="49" xfId="0" applyFont="1" applyFill="1" applyBorder="1" applyAlignment="1" applyProtection="1">
      <alignment horizontal="center" vertical="center" wrapText="1"/>
      <protection hidden="1"/>
    </xf>
    <xf numFmtId="0" fontId="52" fillId="18" borderId="1" xfId="0" applyFont="1" applyFill="1" applyBorder="1" applyAlignment="1">
      <alignment horizontal="center" vertical="top" wrapText="1"/>
    </xf>
    <xf numFmtId="0" fontId="54" fillId="0" borderId="1" xfId="6" applyBorder="1" applyAlignment="1">
      <alignment vertical="top" wrapText="1"/>
    </xf>
    <xf numFmtId="0" fontId="53" fillId="0" borderId="0" xfId="0" applyFont="1" applyFill="1" applyAlignment="1">
      <alignment vertical="top" wrapText="1"/>
    </xf>
    <xf numFmtId="0" fontId="53" fillId="0" borderId="0" xfId="0" applyFont="1" applyAlignment="1">
      <alignment vertical="top" wrapText="1"/>
    </xf>
    <xf numFmtId="0" fontId="53" fillId="0" borderId="1" xfId="0" applyFont="1" applyBorder="1" applyAlignment="1">
      <alignment vertical="top" wrapText="1"/>
    </xf>
    <xf numFmtId="0" fontId="53" fillId="0" borderId="0" xfId="0" applyFont="1" applyFill="1" applyAlignment="1" applyProtection="1">
      <alignment vertical="top" wrapText="1"/>
      <protection hidden="1"/>
    </xf>
    <xf numFmtId="0" fontId="58" fillId="0" borderId="1" xfId="6" applyFont="1" applyBorder="1" applyAlignment="1">
      <alignment vertical="top" wrapText="1"/>
    </xf>
    <xf numFmtId="0" fontId="39" fillId="0" borderId="29"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center" vertical="center" wrapText="1"/>
      <protection hidden="1"/>
    </xf>
    <xf numFmtId="0" fontId="39" fillId="0" borderId="40" xfId="0" applyFont="1" applyFill="1" applyBorder="1" applyAlignment="1" applyProtection="1">
      <alignment horizontal="center" vertical="center" wrapText="1"/>
      <protection hidden="1"/>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0" fillId="0" borderId="1" xfId="0" applyFont="1" applyBorder="1" applyAlignment="1">
      <alignment wrapText="1"/>
    </xf>
    <xf numFmtId="0" fontId="0" fillId="0" borderId="1" xfId="0" applyBorder="1" applyAlignment="1">
      <alignment vertical="center"/>
    </xf>
    <xf numFmtId="0" fontId="39" fillId="5" borderId="34" xfId="0" applyFont="1" applyFill="1" applyBorder="1" applyAlignment="1" applyProtection="1">
      <alignment horizontal="center" vertical="center" wrapText="1"/>
      <protection hidden="1"/>
    </xf>
    <xf numFmtId="0" fontId="51" fillId="0" borderId="1" xfId="0" applyFont="1" applyBorder="1" applyAlignment="1">
      <alignment vertical="center" wrapText="1"/>
    </xf>
    <xf numFmtId="0" fontId="12" fillId="0" borderId="29" xfId="0" applyFont="1" applyFill="1" applyBorder="1" applyAlignment="1" applyProtection="1">
      <alignment horizontal="center" vertical="center" wrapText="1"/>
      <protection hidden="1"/>
    </xf>
    <xf numFmtId="0" fontId="12" fillId="0" borderId="34" xfId="0" applyFont="1" applyFill="1" applyBorder="1" applyAlignment="1" applyProtection="1">
      <alignment horizontal="center" vertical="center" wrapText="1"/>
      <protection hidden="1"/>
    </xf>
    <xf numFmtId="0" fontId="12" fillId="0" borderId="40" xfId="0" applyFont="1" applyFill="1" applyBorder="1" applyAlignment="1" applyProtection="1">
      <alignment horizontal="center" vertical="center" wrapText="1"/>
      <protection hidden="1"/>
    </xf>
    <xf numFmtId="0" fontId="12" fillId="0" borderId="49" xfId="0" applyFont="1" applyFill="1" applyBorder="1" applyAlignment="1" applyProtection="1">
      <alignment horizontal="center" vertical="center" wrapText="1"/>
      <protection hidden="1"/>
    </xf>
    <xf numFmtId="0" fontId="51" fillId="0" borderId="1" xfId="0" applyFont="1" applyBorder="1" applyAlignment="1">
      <alignment wrapText="1"/>
    </xf>
    <xf numFmtId="9" fontId="3" fillId="0" borderId="0" xfId="0" applyNumberFormat="1" applyFont="1"/>
    <xf numFmtId="9" fontId="0" fillId="0" borderId="0" xfId="0" applyNumberFormat="1"/>
    <xf numFmtId="9" fontId="42" fillId="0" borderId="0" xfId="0" applyNumberFormat="1" applyFont="1"/>
    <xf numFmtId="0" fontId="10" fillId="0" borderId="0" xfId="4" applyAlignment="1">
      <alignment wrapText="1"/>
    </xf>
    <xf numFmtId="0" fontId="59" fillId="0" borderId="1" xfId="0" applyFont="1" applyBorder="1" applyAlignment="1">
      <alignment wrapText="1"/>
    </xf>
    <xf numFmtId="9" fontId="3" fillId="0" borderId="1" xfId="0" applyNumberFormat="1" applyFont="1" applyBorder="1"/>
    <xf numFmtId="10" fontId="3" fillId="0" borderId="1" xfId="0" applyNumberFormat="1" applyFont="1" applyBorder="1"/>
    <xf numFmtId="9" fontId="1" fillId="2" borderId="1" xfId="0" applyNumberFormat="1" applyFont="1" applyFill="1" applyBorder="1" applyAlignment="1">
      <alignment vertical="center"/>
    </xf>
    <xf numFmtId="10" fontId="0" fillId="0" borderId="1" xfId="0" applyNumberFormat="1" applyBorder="1"/>
    <xf numFmtId="9" fontId="0" fillId="0" borderId="1" xfId="0" applyNumberFormat="1" applyBorder="1"/>
    <xf numFmtId="9" fontId="42" fillId="0" borderId="1" xfId="0" applyNumberFormat="1" applyFont="1" applyBorder="1"/>
    <xf numFmtId="0" fontId="42" fillId="0" borderId="1" xfId="0" applyFont="1" applyBorder="1"/>
    <xf numFmtId="9" fontId="13" fillId="0" borderId="1" xfId="0" applyNumberFormat="1" applyFont="1" applyBorder="1"/>
    <xf numFmtId="0" fontId="0" fillId="0" borderId="0" xfId="0" applyAlignment="1">
      <alignment horizontal="center"/>
    </xf>
    <xf numFmtId="0" fontId="0" fillId="0" borderId="0" xfId="0" applyAlignment="1">
      <alignment horizontal="center" vertical="center" wrapText="1"/>
    </xf>
    <xf numFmtId="0" fontId="25" fillId="0" borderId="16" xfId="0" applyFont="1" applyFill="1" applyBorder="1" applyAlignment="1" applyProtection="1">
      <alignment horizontal="center" vertical="center" wrapText="1"/>
      <protection hidden="1"/>
    </xf>
    <xf numFmtId="0" fontId="25" fillId="0" borderId="17" xfId="0" applyFont="1" applyFill="1" applyBorder="1" applyAlignment="1" applyProtection="1">
      <alignment horizontal="center" vertical="center" wrapText="1"/>
      <protection hidden="1"/>
    </xf>
    <xf numFmtId="0" fontId="16" fillId="9" borderId="5" xfId="0" applyFont="1" applyFill="1" applyBorder="1" applyAlignment="1" applyProtection="1">
      <alignment horizontal="center" vertical="center" wrapText="1"/>
      <protection hidden="1"/>
    </xf>
    <xf numFmtId="0" fontId="25" fillId="0" borderId="11" xfId="0" applyFont="1" applyFill="1" applyBorder="1" applyAlignment="1" applyProtection="1">
      <alignment horizontal="center" vertical="center" wrapText="1"/>
      <protection hidden="1"/>
    </xf>
    <xf numFmtId="0" fontId="25" fillId="0" borderId="14" xfId="0" applyFont="1" applyFill="1" applyBorder="1" applyAlignment="1" applyProtection="1">
      <alignment horizontal="center" vertical="center" wrapText="1"/>
      <protection hidden="1"/>
    </xf>
    <xf numFmtId="0" fontId="27" fillId="6" borderId="79" xfId="0" applyFont="1" applyFill="1" applyBorder="1" applyAlignment="1" applyProtection="1">
      <alignment horizontal="center" vertical="center"/>
      <protection hidden="1"/>
    </xf>
    <xf numFmtId="0" fontId="27" fillId="6"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7" fillId="0" borderId="81" xfId="0" applyFont="1" applyFill="1" applyBorder="1" applyAlignment="1" applyProtection="1">
      <alignment horizontal="center" vertical="center"/>
      <protection hidden="1"/>
    </xf>
    <xf numFmtId="0" fontId="27" fillId="6" borderId="81" xfId="0" applyFont="1" applyFill="1" applyBorder="1" applyAlignment="1" applyProtection="1">
      <alignment horizontal="center" vertical="center"/>
      <protection hidden="1"/>
    </xf>
    <xf numFmtId="0" fontId="33" fillId="21" borderId="107" xfId="1" applyFont="1" applyFill="1" applyBorder="1" applyAlignment="1">
      <alignment horizontal="center" vertical="center" wrapText="1"/>
    </xf>
    <xf numFmtId="0" fontId="33" fillId="21" borderId="1" xfId="1" applyFont="1" applyFill="1" applyBorder="1" applyAlignment="1">
      <alignment horizontal="center" vertical="center" wrapText="1"/>
    </xf>
    <xf numFmtId="0" fontId="33" fillId="21" borderId="101" xfId="1" applyFont="1" applyFill="1" applyBorder="1" applyAlignment="1">
      <alignment horizontal="center" vertical="center" wrapText="1"/>
    </xf>
    <xf numFmtId="0" fontId="33" fillId="21" borderId="93" xfId="1" applyFont="1" applyFill="1" applyBorder="1" applyAlignment="1">
      <alignment horizontal="center" vertical="center" wrapText="1"/>
    </xf>
    <xf numFmtId="0" fontId="33" fillId="21" borderId="102" xfId="1" applyFont="1" applyFill="1" applyBorder="1" applyAlignment="1">
      <alignment horizontal="center" vertical="center"/>
    </xf>
    <xf numFmtId="0" fontId="35" fillId="20" borderId="1" xfId="4" applyFont="1" applyFill="1" applyBorder="1" applyAlignment="1">
      <alignment horizontal="center" vertical="center" textRotation="90" wrapText="1"/>
    </xf>
    <xf numFmtId="0" fontId="35" fillId="20" borderId="79" xfId="4" applyFont="1" applyFill="1" applyBorder="1" applyAlignment="1">
      <alignment horizontal="left" vertical="center" wrapText="1"/>
    </xf>
    <xf numFmtId="0" fontId="35" fillId="20" borderId="108" xfId="4" applyFont="1" applyFill="1" applyBorder="1" applyAlignment="1">
      <alignment horizontal="left" vertical="center" wrapText="1"/>
    </xf>
    <xf numFmtId="0" fontId="33" fillId="21" borderId="1" xfId="1" applyFont="1" applyFill="1" applyBorder="1" applyAlignment="1">
      <alignment horizontal="center" vertical="center"/>
    </xf>
    <xf numFmtId="0" fontId="33" fillId="21" borderId="97" xfId="1" applyFont="1" applyFill="1" applyBorder="1" applyAlignment="1">
      <alignment horizontal="center" vertical="center"/>
    </xf>
    <xf numFmtId="0" fontId="33" fillId="21" borderId="103" xfId="1" applyFont="1" applyFill="1" applyBorder="1" applyAlignment="1">
      <alignment horizontal="center" vertical="center"/>
    </xf>
    <xf numFmtId="0" fontId="33" fillId="21" borderId="104" xfId="1" applyFont="1" applyFill="1" applyBorder="1" applyAlignment="1">
      <alignment horizontal="center" vertical="center" wrapText="1"/>
    </xf>
    <xf numFmtId="0" fontId="33" fillId="21" borderId="105" xfId="1" applyFont="1" applyFill="1" applyBorder="1" applyAlignment="1">
      <alignment horizontal="center" vertical="center" wrapText="1"/>
    </xf>
    <xf numFmtId="0" fontId="33" fillId="21" borderId="106" xfId="1" applyFont="1" applyFill="1" applyBorder="1" applyAlignment="1">
      <alignment horizontal="center" vertical="center" wrapText="1"/>
    </xf>
    <xf numFmtId="0" fontId="33" fillId="22" borderId="99" xfId="1" applyFont="1" applyFill="1" applyBorder="1" applyAlignment="1">
      <alignment horizontal="center" vertical="center"/>
    </xf>
    <xf numFmtId="0" fontId="33" fillId="22" borderId="100" xfId="1" applyFont="1" applyFill="1" applyBorder="1" applyAlignment="1">
      <alignment horizontal="center" vertical="center"/>
    </xf>
    <xf numFmtId="0" fontId="5" fillId="0" borderId="0" xfId="1" applyAlignment="1">
      <alignment horizontal="center"/>
    </xf>
    <xf numFmtId="0" fontId="5" fillId="0" borderId="85" xfId="1" applyBorder="1" applyAlignment="1">
      <alignment horizontal="center"/>
    </xf>
    <xf numFmtId="0" fontId="33" fillId="0" borderId="86" xfId="1" applyFont="1" applyBorder="1" applyAlignment="1">
      <alignment horizontal="center" vertical="center" wrapText="1"/>
    </xf>
    <xf numFmtId="0" fontId="33" fillId="0" borderId="87" xfId="1" applyFont="1" applyBorder="1" applyAlignment="1">
      <alignment horizontal="center" vertical="center" wrapText="1"/>
    </xf>
    <xf numFmtId="0" fontId="33" fillId="0" borderId="88" xfId="1" applyFont="1" applyBorder="1" applyAlignment="1">
      <alignment horizontal="center" vertical="center"/>
    </xf>
    <xf numFmtId="0" fontId="33" fillId="0" borderId="89" xfId="1" applyFont="1" applyBorder="1" applyAlignment="1">
      <alignment horizontal="center" vertical="center"/>
    </xf>
    <xf numFmtId="0" fontId="33" fillId="0" borderId="90" xfId="1" applyFont="1" applyBorder="1" applyAlignment="1">
      <alignment horizontal="center" vertical="center"/>
    </xf>
    <xf numFmtId="0" fontId="33" fillId="0" borderId="92" xfId="1" applyFont="1" applyBorder="1" applyAlignment="1">
      <alignment horizontal="center" vertical="center"/>
    </xf>
    <xf numFmtId="0" fontId="33" fillId="0" borderId="0" xfId="1" applyFont="1" applyBorder="1" applyAlignment="1">
      <alignment horizontal="center" vertical="center"/>
    </xf>
    <xf numFmtId="0" fontId="33" fillId="0" borderId="93" xfId="1" applyFont="1" applyBorder="1" applyAlignment="1">
      <alignment horizontal="center" vertical="center"/>
    </xf>
    <xf numFmtId="0" fontId="33" fillId="0" borderId="97" xfId="1" applyFont="1" applyBorder="1" applyAlignment="1">
      <alignment horizontal="center" vertical="center"/>
    </xf>
    <xf numFmtId="0" fontId="33" fillId="0" borderId="87" xfId="1" applyFont="1" applyBorder="1" applyAlignment="1">
      <alignment horizontal="center" vertical="center"/>
    </xf>
    <xf numFmtId="0" fontId="33" fillId="0" borderId="98" xfId="1" applyFont="1" applyBorder="1" applyAlignment="1">
      <alignment horizontal="center" vertical="center"/>
    </xf>
    <xf numFmtId="0" fontId="33" fillId="0" borderId="88" xfId="1" applyFont="1" applyBorder="1" applyAlignment="1">
      <alignment horizontal="left" vertical="center"/>
    </xf>
    <xf numFmtId="0" fontId="33" fillId="0" borderId="90" xfId="1" applyFont="1" applyBorder="1" applyAlignment="1">
      <alignment horizontal="left" vertical="center"/>
    </xf>
    <xf numFmtId="0" fontId="33" fillId="0" borderId="91" xfId="1" applyFont="1" applyBorder="1" applyAlignment="1">
      <alignment horizontal="center" vertical="center" wrapText="1"/>
    </xf>
    <xf numFmtId="0" fontId="33" fillId="0" borderId="89" xfId="1" applyFont="1" applyBorder="1" applyAlignment="1">
      <alignment horizontal="center" vertical="center" wrapText="1"/>
    </xf>
    <xf numFmtId="0" fontId="33" fillId="0" borderId="96" xfId="1" applyFont="1" applyBorder="1" applyAlignment="1">
      <alignment horizontal="center" vertical="center" wrapText="1"/>
    </xf>
    <xf numFmtId="0" fontId="33" fillId="0" borderId="0" xfId="1" applyFont="1" applyBorder="1" applyAlignment="1">
      <alignment horizontal="center" vertical="center" wrapText="1"/>
    </xf>
    <xf numFmtId="0" fontId="33" fillId="0" borderId="94" xfId="1" applyFont="1" applyBorder="1" applyAlignment="1">
      <alignment horizontal="left" vertical="center" wrapText="1"/>
    </xf>
    <xf numFmtId="0" fontId="33" fillId="0" borderId="95" xfId="1" applyFont="1" applyBorder="1" applyAlignment="1">
      <alignment horizontal="left" vertical="center" wrapText="1"/>
    </xf>
    <xf numFmtId="0" fontId="33" fillId="0" borderId="94" xfId="1" applyFont="1" applyBorder="1" applyAlignment="1">
      <alignment horizontal="left" vertical="center"/>
    </xf>
    <xf numFmtId="0" fontId="33" fillId="0" borderId="95" xfId="1" applyFont="1" applyBorder="1" applyAlignment="1">
      <alignment horizontal="left" vertical="center"/>
    </xf>
    <xf numFmtId="0" fontId="43" fillId="6" borderId="79" xfId="0" applyFont="1" applyFill="1" applyBorder="1" applyAlignment="1" applyProtection="1">
      <alignment horizontal="center" vertical="center"/>
      <protection hidden="1"/>
    </xf>
    <xf numFmtId="0" fontId="43" fillId="6" borderId="0" xfId="0" applyFont="1" applyFill="1" applyBorder="1" applyAlignment="1" applyProtection="1">
      <alignment horizontal="center" vertical="center"/>
      <protection hidden="1"/>
    </xf>
    <xf numFmtId="0" fontId="43" fillId="0" borderId="0" xfId="0" applyFont="1" applyFill="1" applyBorder="1" applyAlignment="1" applyProtection="1">
      <alignment horizontal="center" vertical="center"/>
      <protection hidden="1"/>
    </xf>
    <xf numFmtId="0" fontId="38" fillId="10" borderId="27" xfId="0" applyFont="1" applyFill="1" applyBorder="1" applyAlignment="1" applyProtection="1">
      <alignment horizontal="center" vertical="center" textRotation="90"/>
      <protection hidden="1"/>
    </xf>
    <xf numFmtId="0" fontId="38" fillId="8" borderId="44" xfId="0" applyFont="1" applyFill="1" applyBorder="1" applyAlignment="1" applyProtection="1">
      <alignment horizontal="center" vertical="center" textRotation="90"/>
      <protection hidden="1"/>
    </xf>
    <xf numFmtId="0" fontId="38" fillId="12" borderId="38" xfId="0" applyFont="1" applyFill="1" applyBorder="1" applyAlignment="1" applyProtection="1">
      <alignment horizontal="center" vertical="center" textRotation="90"/>
      <protection hidden="1"/>
    </xf>
    <xf numFmtId="0" fontId="38" fillId="12" borderId="44" xfId="0" applyFont="1" applyFill="1" applyBorder="1" applyAlignment="1" applyProtection="1">
      <alignment horizontal="center" vertical="center" textRotation="90"/>
      <protection hidden="1"/>
    </xf>
    <xf numFmtId="0" fontId="38" fillId="12" borderId="45" xfId="0" applyFont="1" applyFill="1" applyBorder="1" applyAlignment="1" applyProtection="1">
      <alignment horizontal="center" vertical="center" textRotation="90"/>
      <protection hidden="1"/>
    </xf>
    <xf numFmtId="0" fontId="37" fillId="9" borderId="22" xfId="0" applyFont="1" applyFill="1" applyBorder="1" applyAlignment="1" applyProtection="1">
      <alignment horizontal="center" vertical="center" wrapText="1"/>
      <protection hidden="1"/>
    </xf>
    <xf numFmtId="0" fontId="37" fillId="9" borderId="25" xfId="0" applyFont="1" applyFill="1" applyBorder="1" applyAlignment="1" applyProtection="1">
      <alignment horizontal="center" vertical="center" wrapText="1"/>
      <protection hidden="1"/>
    </xf>
    <xf numFmtId="0" fontId="37" fillId="9" borderId="23" xfId="0" applyFont="1" applyFill="1" applyBorder="1" applyAlignment="1" applyProtection="1">
      <alignment horizontal="center" vertical="center" wrapText="1"/>
      <protection hidden="1"/>
    </xf>
    <xf numFmtId="0" fontId="37" fillId="9" borderId="26" xfId="0" applyFont="1" applyFill="1" applyBorder="1" applyAlignment="1" applyProtection="1">
      <alignment horizontal="center" vertical="center" wrapText="1"/>
      <protection hidden="1"/>
    </xf>
    <xf numFmtId="0" fontId="37" fillId="9" borderId="24" xfId="0" applyFont="1" applyFill="1" applyBorder="1" applyAlignment="1" applyProtection="1">
      <alignment horizontal="center" vertical="center" wrapText="1"/>
      <protection hidden="1"/>
    </xf>
    <xf numFmtId="0" fontId="37" fillId="9" borderId="126" xfId="0" applyFont="1" applyFill="1" applyBorder="1" applyAlignment="1" applyProtection="1">
      <alignment horizontal="center" vertical="center" wrapText="1"/>
      <protection hidden="1"/>
    </xf>
    <xf numFmtId="0" fontId="3" fillId="8" borderId="54" xfId="0" applyFont="1" applyFill="1" applyBorder="1" applyAlignment="1" applyProtection="1">
      <alignment horizontal="center" vertical="center" wrapText="1"/>
      <protection hidden="1"/>
    </xf>
    <xf numFmtId="0" fontId="3" fillId="8" borderId="53" xfId="0" applyFont="1" applyFill="1" applyBorder="1" applyAlignment="1" applyProtection="1">
      <alignment horizontal="center" vertical="center" wrapText="1"/>
      <protection hidden="1"/>
    </xf>
    <xf numFmtId="0" fontId="12" fillId="14" borderId="53" xfId="0" applyFont="1" applyFill="1" applyBorder="1" applyAlignment="1" applyProtection="1">
      <alignment horizontal="center" vertical="center" wrapText="1"/>
      <protection hidden="1"/>
    </xf>
    <xf numFmtId="0" fontId="3" fillId="15" borderId="54" xfId="0" applyFont="1" applyFill="1" applyBorder="1" applyAlignment="1" applyProtection="1">
      <alignment horizontal="center" vertical="center" wrapText="1"/>
      <protection hidden="1"/>
    </xf>
    <xf numFmtId="0" fontId="3" fillId="15" borderId="53" xfId="0" applyFont="1" applyFill="1" applyBorder="1" applyAlignment="1" applyProtection="1">
      <alignment horizontal="center" vertical="center" wrapText="1"/>
      <protection hidden="1"/>
    </xf>
    <xf numFmtId="0" fontId="3" fillId="15" borderId="55" xfId="0" applyFont="1" applyFill="1" applyBorder="1" applyAlignment="1" applyProtection="1">
      <alignment horizontal="center" vertical="center" wrapText="1"/>
      <protection hidden="1"/>
    </xf>
    <xf numFmtId="0" fontId="16" fillId="9" borderId="22" xfId="0" applyFont="1" applyFill="1" applyBorder="1" applyAlignment="1" applyProtection="1">
      <alignment horizontal="center" vertical="center" wrapText="1"/>
      <protection hidden="1"/>
    </xf>
    <xf numFmtId="0" fontId="16" fillId="9" borderId="25" xfId="0" applyFont="1" applyFill="1" applyBorder="1" applyAlignment="1" applyProtection="1">
      <alignment horizontal="center" vertical="center" wrapText="1"/>
      <protection hidden="1"/>
    </xf>
    <xf numFmtId="0" fontId="16" fillId="9" borderId="23" xfId="0" applyFont="1" applyFill="1" applyBorder="1" applyAlignment="1" applyProtection="1">
      <alignment horizontal="center" vertical="center" wrapText="1"/>
      <protection hidden="1"/>
    </xf>
    <xf numFmtId="0" fontId="16" fillId="9" borderId="26" xfId="0" applyFont="1" applyFill="1" applyBorder="1" applyAlignment="1" applyProtection="1">
      <alignment horizontal="center" vertical="center" wrapText="1"/>
      <protection hidden="1"/>
    </xf>
    <xf numFmtId="0" fontId="16" fillId="9" borderId="24" xfId="0" applyFont="1" applyFill="1" applyBorder="1" applyAlignment="1" applyProtection="1">
      <alignment horizontal="center" vertical="center" wrapText="1"/>
      <protection hidden="1"/>
    </xf>
    <xf numFmtId="0" fontId="16" fillId="9" borderId="126"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48" fillId="17" borderId="53" xfId="0" applyFont="1" applyFill="1" applyBorder="1" applyAlignment="1" applyProtection="1">
      <alignment horizontal="center" vertical="center" wrapText="1"/>
      <protection hidden="1"/>
    </xf>
    <xf numFmtId="0" fontId="48" fillId="17" borderId="55" xfId="0" applyFont="1" applyFill="1" applyBorder="1" applyAlignment="1" applyProtection="1">
      <alignment horizontal="center" vertical="center" wrapText="1"/>
      <protection hidden="1"/>
    </xf>
    <xf numFmtId="0" fontId="46" fillId="16" borderId="56" xfId="0" applyFont="1" applyFill="1" applyBorder="1" applyAlignment="1" applyProtection="1">
      <alignment horizontal="center" vertical="center" wrapText="1"/>
      <protection hidden="1"/>
    </xf>
    <xf numFmtId="0" fontId="37" fillId="9" borderId="115" xfId="0" applyFont="1" applyFill="1" applyBorder="1" applyAlignment="1" applyProtection="1">
      <alignment horizontal="center" vertical="center" wrapText="1"/>
      <protection hidden="1"/>
    </xf>
    <xf numFmtId="0" fontId="37" fillId="9" borderId="114" xfId="0" applyFont="1" applyFill="1" applyBorder="1" applyAlignment="1" applyProtection="1">
      <alignment horizontal="center" vertical="center" wrapText="1"/>
      <protection hidden="1"/>
    </xf>
    <xf numFmtId="0" fontId="37" fillId="9" borderId="23" xfId="0" applyFont="1" applyFill="1" applyBorder="1" applyAlignment="1" applyProtection="1">
      <alignment horizontal="center" vertical="center"/>
      <protection hidden="1"/>
    </xf>
    <xf numFmtId="0" fontId="37" fillId="9" borderId="114" xfId="0" applyFont="1" applyFill="1" applyBorder="1" applyAlignment="1" applyProtection="1">
      <alignment horizontal="center" vertical="center"/>
      <protection hidden="1"/>
    </xf>
    <xf numFmtId="0" fontId="37" fillId="9" borderId="123"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wrapText="1"/>
      <protection hidden="1"/>
    </xf>
    <xf numFmtId="0" fontId="50" fillId="10" borderId="109" xfId="0" applyFont="1" applyFill="1" applyBorder="1" applyAlignment="1" applyProtection="1">
      <alignment horizontal="center" vertical="center" wrapText="1"/>
      <protection hidden="1"/>
    </xf>
    <xf numFmtId="0" fontId="50" fillId="10" borderId="0" xfId="0" applyFont="1" applyFill="1" applyBorder="1" applyAlignment="1" applyProtection="1">
      <alignment horizontal="center" vertical="center" wrapText="1"/>
      <protection hidden="1"/>
    </xf>
    <xf numFmtId="0" fontId="30" fillId="0" borderId="0" xfId="0" applyFont="1" applyBorder="1" applyAlignment="1">
      <alignment horizontal="center" vertical="center" wrapText="1"/>
    </xf>
    <xf numFmtId="0" fontId="49" fillId="9" borderId="74" xfId="0" applyFont="1" applyFill="1" applyBorder="1" applyAlignment="1" applyProtection="1">
      <alignment horizontal="center" vertical="center" wrapText="1"/>
      <protection hidden="1"/>
    </xf>
    <xf numFmtId="0" fontId="49" fillId="9" borderId="77" xfId="0" applyFont="1" applyFill="1" applyBorder="1" applyAlignment="1" applyProtection="1">
      <alignment horizontal="center" vertical="center" wrapText="1"/>
      <protection hidden="1"/>
    </xf>
    <xf numFmtId="0" fontId="49" fillId="9" borderId="75" xfId="0" applyFont="1" applyFill="1" applyBorder="1" applyAlignment="1" applyProtection="1">
      <alignment horizontal="center" vertical="center" wrapText="1"/>
      <protection hidden="1"/>
    </xf>
    <xf numFmtId="0" fontId="49" fillId="9" borderId="78" xfId="0" applyFont="1" applyFill="1" applyBorder="1" applyAlignment="1" applyProtection="1">
      <alignment horizontal="center" vertical="center" wrapText="1"/>
      <protection hidden="1"/>
    </xf>
    <xf numFmtId="0" fontId="49" fillId="9" borderId="76" xfId="0" applyFont="1" applyFill="1" applyBorder="1" applyAlignment="1" applyProtection="1">
      <alignment horizontal="center" vertical="center" wrapText="1"/>
      <protection hidden="1"/>
    </xf>
    <xf numFmtId="0" fontId="49" fillId="9" borderId="127"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protection hidden="1"/>
    </xf>
  </cellXfs>
  <cellStyles count="7">
    <cellStyle name="Hipervínculo" xfId="6" builtinId="8"/>
    <cellStyle name="Normal" xfId="0" builtinId="0"/>
    <cellStyle name="Normal 2" xfId="4"/>
    <cellStyle name="Normal 2 2" xfId="5"/>
    <cellStyle name="Normal 4" xfId="1"/>
    <cellStyle name="Normal 4 2" xfId="2"/>
    <cellStyle name="Porcentaje" xfId="3" builtinId="5"/>
  </cellStyles>
  <dxfs count="20">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alignment horizontal="general" vertical="center" textRotation="0" indent="0" justifyLastLine="0" shrinkToFit="0" readingOrder="0"/>
    </dxf>
    <dxf>
      <alignment horizontal="center"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strike val="0"/>
        <outline val="0"/>
        <shadow val="0"/>
        <u val="none"/>
        <vertAlign val="baseline"/>
        <sz val="11"/>
        <color auto="1"/>
        <name val="Calibri"/>
        <scheme val="minor"/>
      </font>
      <fill>
        <patternFill patternType="solid">
          <fgColor indexed="64"/>
          <bgColor theme="4" tint="0.59999389629810485"/>
        </patternFill>
      </fill>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100692</xdr:colOff>
      <xdr:row>0</xdr:row>
      <xdr:rowOff>68035</xdr:rowOff>
    </xdr:from>
    <xdr:to>
      <xdr:col>2</xdr:col>
      <xdr:colOff>1510392</xdr:colOff>
      <xdr:row>2</xdr:row>
      <xdr:rowOff>557892</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492" y="68035"/>
          <a:ext cx="3800475" cy="1042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620485</xdr:colOff>
      <xdr:row>2</xdr:row>
      <xdr:rowOff>340178</xdr:rowOff>
    </xdr:from>
    <xdr:to>
      <xdr:col>19</xdr:col>
      <xdr:colOff>693751</xdr:colOff>
      <xdr:row>6</xdr:row>
      <xdr:rowOff>190500</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b="2924"/>
        <a:stretch/>
      </xdr:blipFill>
      <xdr:spPr>
        <a:xfrm>
          <a:off x="23947210" y="892628"/>
          <a:ext cx="3924087" cy="3023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266700</xdr:colOff>
      <xdr:row>0</xdr:row>
      <xdr:rowOff>171450</xdr:rowOff>
    </xdr:from>
    <xdr:to>
      <xdr:col>13</xdr:col>
      <xdr:colOff>266700</xdr:colOff>
      <xdr:row>7</xdr:row>
      <xdr:rowOff>854452</xdr:rowOff>
    </xdr:to>
    <xdr:pic>
      <xdr:nvPicPr>
        <xdr:cNvPr id="4" name="Imagen 4">
          <a:extLst>
            <a:ext uri="{FF2B5EF4-FFF2-40B4-BE49-F238E27FC236}">
              <a16:creationId xmlns:a16="http://schemas.microsoft.com/office/drawing/2014/main" id="{2FC2D027-ADE1-4F31-8A56-1C00EF96E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5525" y="390525"/>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828675</xdr:colOff>
      <xdr:row>4</xdr:row>
      <xdr:rowOff>504825</xdr:rowOff>
    </xdr:from>
    <xdr:to>
      <xdr:col>13</xdr:col>
      <xdr:colOff>828675</xdr:colOff>
      <xdr:row>12</xdr:row>
      <xdr:rowOff>2091777</xdr:rowOff>
    </xdr:to>
    <xdr:pic>
      <xdr:nvPicPr>
        <xdr:cNvPr id="7" name="Imagen 5">
          <a:hlinkClick xmlns:r="http://schemas.openxmlformats.org/officeDocument/2006/relationships" r:id="rId2"/>
          <a:extLst>
            <a:ext uri="{FF2B5EF4-FFF2-40B4-BE49-F238E27FC236}">
              <a16:creationId xmlns:a16="http://schemas.microsoft.com/office/drawing/2014/main" id="{385AE223-C8C8-48AE-9D92-BF19D453EFA0}"/>
            </a:ext>
          </a:extLst>
        </xdr:cNvPr>
        <xdr:cNvPicPr>
          <a:picLocks noChangeAspect="1" noChangeArrowheads="1"/>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9145250" y="1885950"/>
          <a:ext cx="0" cy="1375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211666</xdr:colOff>
      <xdr:row>10</xdr:row>
      <xdr:rowOff>105832</xdr:rowOff>
    </xdr:from>
    <xdr:to>
      <xdr:col>10</xdr:col>
      <xdr:colOff>2032001</xdr:colOff>
      <xdr:row>10</xdr:row>
      <xdr:rowOff>2381249</xdr:rowOff>
    </xdr:to>
    <xdr:pic>
      <xdr:nvPicPr>
        <xdr:cNvPr id="2" name="Imagen 1"/>
        <xdr:cNvPicPr>
          <a:picLocks noChangeAspect="1"/>
        </xdr:cNvPicPr>
      </xdr:nvPicPr>
      <xdr:blipFill rotWithShape="1">
        <a:blip xmlns:r="http://schemas.openxmlformats.org/officeDocument/2006/relationships" r:embed="rId1"/>
        <a:srcRect l="2952" t="25142" r="47129" b="9711"/>
        <a:stretch/>
      </xdr:blipFill>
      <xdr:spPr>
        <a:xfrm>
          <a:off x="13176249" y="5079999"/>
          <a:ext cx="2032001" cy="2275417"/>
        </a:xfrm>
        <a:prstGeom prst="rect">
          <a:avLst/>
        </a:prstGeom>
      </xdr:spPr>
    </xdr:pic>
    <xdr:clientData/>
  </xdr:twoCellAnchor>
  <xdr:twoCellAnchor editAs="oneCell">
    <xdr:from>
      <xdr:col>9</xdr:col>
      <xdr:colOff>2286001</xdr:colOff>
      <xdr:row>10</xdr:row>
      <xdr:rowOff>190500</xdr:rowOff>
    </xdr:from>
    <xdr:to>
      <xdr:col>10</xdr:col>
      <xdr:colOff>2402417</xdr:colOff>
      <xdr:row>10</xdr:row>
      <xdr:rowOff>2296583</xdr:rowOff>
    </xdr:to>
    <xdr:pic>
      <xdr:nvPicPr>
        <xdr:cNvPr id="3" name="Imagen 2"/>
        <xdr:cNvPicPr>
          <a:picLocks noChangeAspect="1"/>
        </xdr:cNvPicPr>
      </xdr:nvPicPr>
      <xdr:blipFill rotWithShape="1">
        <a:blip xmlns:r="http://schemas.openxmlformats.org/officeDocument/2006/relationships" r:embed="rId2"/>
        <a:srcRect l="-434" t="25698" r="47910" b="13462"/>
        <a:stretch/>
      </xdr:blipFill>
      <xdr:spPr>
        <a:xfrm>
          <a:off x="15250584" y="5164667"/>
          <a:ext cx="2402417" cy="2106083"/>
        </a:xfrm>
        <a:prstGeom prst="rect">
          <a:avLst/>
        </a:prstGeom>
      </xdr:spPr>
    </xdr:pic>
    <xdr:clientData/>
  </xdr:twoCellAnchor>
  <xdr:twoCellAnchor editAs="oneCell">
    <xdr:from>
      <xdr:col>9</xdr:col>
      <xdr:colOff>635000</xdr:colOff>
      <xdr:row>12</xdr:row>
      <xdr:rowOff>317500</xdr:rowOff>
    </xdr:from>
    <xdr:to>
      <xdr:col>11</xdr:col>
      <xdr:colOff>685773</xdr:colOff>
      <xdr:row>12</xdr:row>
      <xdr:rowOff>2524126</xdr:rowOff>
    </xdr:to>
    <xdr:pic>
      <xdr:nvPicPr>
        <xdr:cNvPr id="4" name="Imagen 3"/>
        <xdr:cNvPicPr>
          <a:picLocks noChangeAspect="1"/>
        </xdr:cNvPicPr>
      </xdr:nvPicPr>
      <xdr:blipFill rotWithShape="1">
        <a:blip xmlns:r="http://schemas.openxmlformats.org/officeDocument/2006/relationships" r:embed="rId3"/>
        <a:srcRect t="12709" b="11865"/>
        <a:stretch/>
      </xdr:blipFill>
      <xdr:spPr>
        <a:xfrm>
          <a:off x="13589000" y="10207625"/>
          <a:ext cx="3837682" cy="2206626"/>
        </a:xfrm>
        <a:prstGeom prst="rect">
          <a:avLst/>
        </a:prstGeom>
      </xdr:spPr>
    </xdr:pic>
    <xdr:clientData/>
  </xdr:twoCellAnchor>
  <xdr:twoCellAnchor editAs="oneCell">
    <xdr:from>
      <xdr:col>10</xdr:col>
      <xdr:colOff>523875</xdr:colOff>
      <xdr:row>13</xdr:row>
      <xdr:rowOff>421386</xdr:rowOff>
    </xdr:from>
    <xdr:to>
      <xdr:col>10</xdr:col>
      <xdr:colOff>2889249</xdr:colOff>
      <xdr:row>13</xdr:row>
      <xdr:rowOff>3063875</xdr:rowOff>
    </xdr:to>
    <xdr:pic>
      <xdr:nvPicPr>
        <xdr:cNvPr id="5" name="Imagen 4"/>
        <xdr:cNvPicPr>
          <a:picLocks noChangeAspect="1"/>
        </xdr:cNvPicPr>
      </xdr:nvPicPr>
      <xdr:blipFill rotWithShape="1">
        <a:blip xmlns:r="http://schemas.openxmlformats.org/officeDocument/2006/relationships" r:embed="rId4"/>
        <a:srcRect l="39449" t="18962" r="18347" b="5474"/>
        <a:stretch/>
      </xdr:blipFill>
      <xdr:spPr>
        <a:xfrm>
          <a:off x="20335875" y="13327761"/>
          <a:ext cx="2365374" cy="26424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828675</xdr:colOff>
      <xdr:row>4</xdr:row>
      <xdr:rowOff>0</xdr:rowOff>
    </xdr:from>
    <xdr:to>
      <xdr:col>8</xdr:col>
      <xdr:colOff>828675</xdr:colOff>
      <xdr:row>24</xdr:row>
      <xdr:rowOff>67211</xdr:rowOff>
    </xdr:to>
    <xdr:pic>
      <xdr:nvPicPr>
        <xdr:cNvPr id="4" name="Imagen 5">
          <a:hlinkClick xmlns:r="http://schemas.openxmlformats.org/officeDocument/2006/relationships" r:id="rId1"/>
          <a:extLst>
            <a:ext uri="{FF2B5EF4-FFF2-40B4-BE49-F238E27FC236}">
              <a16:creationId xmlns:a16="http://schemas.microsoft.com/office/drawing/2014/main" id="{F178C53D-E93D-4439-8ECB-EA12056C96C8}"/>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7840325" y="1895475"/>
          <a:ext cx="0" cy="1369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4</xdr:row>
      <xdr:rowOff>0</xdr:rowOff>
    </xdr:from>
    <xdr:to>
      <xdr:col>8</xdr:col>
      <xdr:colOff>828675</xdr:colOff>
      <xdr:row>24</xdr:row>
      <xdr:rowOff>71445</xdr:rowOff>
    </xdr:to>
    <xdr:pic>
      <xdr:nvPicPr>
        <xdr:cNvPr id="5" name="Imagen 5">
          <a:hlinkClick xmlns:r="http://schemas.openxmlformats.org/officeDocument/2006/relationships" r:id="rId1"/>
          <a:extLst>
            <a:ext uri="{FF2B5EF4-FFF2-40B4-BE49-F238E27FC236}">
              <a16:creationId xmlns:a16="http://schemas.microsoft.com/office/drawing/2014/main" id="{CC9B088D-3148-4AE0-B5F1-45CA34C2CA9F}"/>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7840325" y="1895475"/>
          <a:ext cx="0" cy="1373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Objetivos"/>
      <sheetName val="Tormenta riesgos"/>
      <sheetName val="Afinidad riesgos"/>
      <sheetName val="Riesgos vs. objetivos"/>
      <sheetName val="VALORACION"/>
      <sheetName val="CALIFICACION"/>
      <sheetName val="MAPA"/>
      <sheetName val="CAUSAS"/>
      <sheetName val="IMPACTO"/>
      <sheetName val="ARE"/>
      <sheetName val="NO BORRAR"/>
      <sheetName val="EVALUACIÓN RIESGOS Y CONTROLES"/>
      <sheetName val="Verific riesgos auditoria 1"/>
      <sheetName val="MATRIZ DE RIESGOS (2)"/>
      <sheetName val="PRODUCTOS PA"/>
      <sheetName val="ENTREGABLES PA "/>
      <sheetName val="OFERTA"/>
      <sheetName val="DEMANDA"/>
      <sheetName val="MIxto"/>
      <sheetName val="Listas"/>
      <sheetName val="SELECCION DE MUESTRAS"/>
      <sheetName val="SELECCIÓN DE MUESTRAS"/>
      <sheetName val="IDR"/>
      <sheetName val="MED"/>
      <sheetName val="CAL"/>
      <sheetName val="MR"/>
      <sheetName val="FUENTES"/>
      <sheetName val="MAPEO"/>
      <sheetName val="Objetivos y propositos"/>
      <sheetName val="Resumen 2"/>
      <sheetName val="Tablas para graficos"/>
      <sheetName val="Hoja6"/>
      <sheetName val="Hoja7"/>
      <sheetName val="Matriz integral"/>
      <sheetName val="Controles y V. "/>
      <sheetName val="Eventos_Materialización"/>
      <sheetName val="Hoja8"/>
      <sheetName val="Hoja11"/>
      <sheetName val="Resumen"/>
      <sheetName val="Resumen de Riesgos y Controles"/>
      <sheetName val="Hoja5"/>
      <sheetName val="Hoja4"/>
      <sheetName val="Recursos"/>
      <sheetName val="Riesgos por Cargo"/>
      <sheetName val="Riesgos por area"/>
      <sheetName val="Control de cambios"/>
      <sheetName val="DESCRIPCION ACTIVIDADES"/>
      <sheetName val="FLUJOGRAMA"/>
      <sheetName val="IDENTIFICACIÓN DEL RIESGO"/>
      <sheetName val="DOFA"/>
      <sheetName val="criterios impacto R de Corr"/>
      <sheetName val="V. riesgos inhe"/>
      <sheetName val="EVALUACION DE CONTROLES"/>
      <sheetName val="MATRIZ DE RIESGOS"/>
      <sheetName val="Revision MATRIZ DE RIESGOS"/>
      <sheetName val="Hoja14"/>
      <sheetName val="Matriz integrada"/>
      <sheetName val="Cronograma"/>
      <sheetName val="Plan de Trabajo"/>
      <sheetName val="Matriz"/>
      <sheetName val="Listas Plantilla"/>
      <sheetName val="CRITERIOS RIESGOS CORRUP."/>
      <sheetName val="EVENTOS DE MATERIALIZACION"/>
      <sheetName val="PROBAB RIESGOS "/>
      <sheetName val="MATRIZ ANTERIOR"/>
      <sheetName val="blank"/>
    </sheetNames>
    <definedNames>
      <definedName name="ExcesoPorcentajeCompletado" refersTo="#¡REF!"/>
      <definedName name="PeríodoEnPlan" refersTo="#¡REF!"/>
      <definedName name="PeríodoReal" refersTo="#¡REF!" sheetId="81"/>
      <definedName name="PeríodoReal"/>
      <definedName name="X" refersTo="#¡REF!"/>
    </defined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 sheetId="3"/>
      <sheetData sheetId="4">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row r="7">
          <cell r="N7">
            <v>1</v>
          </cell>
          <cell r="O7">
            <v>5</v>
          </cell>
        </row>
        <row r="8">
          <cell r="N8">
            <v>0</v>
          </cell>
        </row>
        <row r="9">
          <cell r="N9">
            <v>0</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sheetData>
      <sheetData sheetId="3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32"/>
      <sheetData sheetId="33"/>
      <sheetData sheetId="34">
        <row r="1">
          <cell r="F1" t="str">
            <v>SI</v>
          </cell>
          <cell r="G1" t="str">
            <v>EVITAR</v>
          </cell>
          <cell r="I1" t="str">
            <v>POLITICA</v>
          </cell>
        </row>
        <row r="2">
          <cell r="F2" t="str">
            <v>NO</v>
          </cell>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35">
        <row r="1">
          <cell r="G1">
            <v>0</v>
          </cell>
        </row>
      </sheetData>
      <sheetData sheetId="36"/>
      <sheetData sheetId="37"/>
      <sheetData sheetId="38" refreshError="1"/>
      <sheetData sheetId="39" refreshError="1"/>
      <sheetData sheetId="40" refreshError="1"/>
      <sheetData sheetId="41" refreshError="1"/>
      <sheetData sheetId="42" refreshError="1"/>
      <sheetData sheetId="43">
        <row r="2">
          <cell r="D2" t="str">
            <v>1 MUY BAJA</v>
          </cell>
          <cell r="E2" t="str">
            <v xml:space="preserve">1) La eventualidad de ocurrencia es muy baja, casi nula. </v>
          </cell>
          <cell r="F2" t="str">
            <v>1) Afecta la información de pública de uso interno de la persona que ejecuta el proceso.</v>
          </cell>
          <cell r="G2" t="str">
            <v>1 MUY BAJO</v>
          </cell>
        </row>
        <row r="3">
          <cell r="B3" t="str">
            <v>DIRECCIÓN DE AMBIENTE Y DESARROLLO SOSTENIBLE</v>
          </cell>
          <cell r="D3" t="str">
            <v>2 BAJA</v>
          </cell>
          <cell r="E3" t="str">
            <v>1) El evento nunca ha ocurrido</v>
          </cell>
          <cell r="F3" t="str">
            <v>1) Afecta sólo a la persona que ejecuta el proceso.
Afecta la disponibilidad 1 hora en el día laboral</v>
          </cell>
          <cell r="G3" t="str">
            <v>2 BAJO</v>
          </cell>
        </row>
        <row r="4">
          <cell r="B4" t="str">
            <v>DIRECCIÓN DE DESARROLLO DIGITAL</v>
          </cell>
          <cell r="D4" t="str">
            <v>3 MODERADA</v>
          </cell>
          <cell r="E4" t="str">
            <v>1) El evento ocurre anualmente</v>
          </cell>
          <cell r="F4" t="str">
            <v xml:space="preserve">1) Ante el personal que ejecuta la actividad </v>
          </cell>
          <cell r="G4" t="str">
            <v>3 MODERADO</v>
          </cell>
        </row>
        <row r="5">
          <cell r="B5" t="str">
            <v>DIRECCIÓN DE DESARROLLO RURAL SOSTENIBLE</v>
          </cell>
          <cell r="D5" t="str">
            <v>4 ALTA</v>
          </cell>
          <cell r="E5" t="str">
            <v>1) Ocurre ente el 0 – 19% de los casos</v>
          </cell>
          <cell r="F5" t="str">
            <v>1) Cambios leves y reversibles en el entorno</v>
          </cell>
          <cell r="G5" t="str">
            <v>4 ALTO</v>
          </cell>
        </row>
        <row r="6">
          <cell r="B6" t="str">
            <v>DIRECCIÓN DE DESARROLLO SOCIAL</v>
          </cell>
          <cell r="D6" t="str">
            <v>5 MUY ALTA</v>
          </cell>
          <cell r="E6" t="str">
            <v>1) Se requieren recursos o  habilidades extremadamente especializadas para explotar la vulnerabilidad</v>
          </cell>
          <cell r="F6" t="str">
            <v>1) Daños puntuales o menores en instalaciones, reparables sin necesidad de suspensión de actividades</v>
          </cell>
          <cell r="G6" t="str">
            <v>5 MUY ALTO</v>
          </cell>
        </row>
        <row r="7">
          <cell r="B7" t="str">
            <v>DIRECCIÓN DE DESARROLLO URBANO</v>
          </cell>
          <cell r="E7" t="str">
            <v>1) La situación de exposición se presenta de manera eventual en la jornada laboral.</v>
          </cell>
          <cell r="F7" t="str">
            <v>1) La pérdida de exactitud y completitud afecta a la persona que ejecuta el proceso y conlleva un impacto no significativo para la entidad o entes externos</v>
          </cell>
        </row>
        <row r="8">
          <cell r="B8" t="str">
            <v>DIRECCIÓN DE DESCENTRALIZACIÓN Y DESARROLLO REGIONAL</v>
          </cell>
          <cell r="E8" t="str">
            <v>2) El evento ocurre semestralmente</v>
          </cell>
          <cell r="F8" t="str">
            <v xml:space="preserve">1) Interrupción de labores &lt;  medio día </v>
          </cell>
        </row>
        <row r="9">
          <cell r="B9" t="str">
            <v>DIRECCIÓN DE ESTUDIOS ECONÓMICOS</v>
          </cell>
          <cell r="E9" t="str">
            <v>2) El evento ocurre una de cada 20 veces que se realiza la actividad</v>
          </cell>
          <cell r="F9" t="str">
            <v>1) Lesiones o enfermedades que no requieren incapacidad</v>
          </cell>
        </row>
        <row r="10">
          <cell r="B10" t="str">
            <v>DIRECCIÓN DE INFRAESTRUCTURA Y ENERGIA SOSTENIBLE</v>
          </cell>
          <cell r="E10" t="str">
            <v>2) El evento podría ocurrir sólo bajo circunstancias muy excepcionales.</v>
          </cell>
          <cell r="F10" t="str">
            <v>1) Ningún costo o pérdidas financieras insignificantes  o  variaciones de Hasta 0.5% del presupuesto de la entidad</v>
          </cell>
        </row>
        <row r="11">
          <cell r="B11" t="str">
            <v>DIRECCIÓN DE INNOVACIÓN Y DESARROLLO EMPRESARIAL</v>
          </cell>
          <cell r="E11" t="str">
            <v>2) Ocurre ente el 20 – 39% de los casos</v>
          </cell>
          <cell r="F11" t="str">
            <v>1) Problemas menores con los objetivos estratégicos. Existe posibilidad de ajustar el plan de trabajo o esquema táctico.</v>
          </cell>
        </row>
        <row r="12">
          <cell r="B12" t="str">
            <v>DIRECCIÓN DE INVERSIONES Y FINANZAS PÚBLICAS</v>
          </cell>
          <cell r="E12" t="str">
            <v>2) Se requieren recursos o habilidades de Administrador del Sistema o programador experimentado para explotar la vulnerabilidad</v>
          </cell>
          <cell r="F12" t="str">
            <v>1) Sin consecuencia en procesos ni actividades</v>
          </cell>
        </row>
        <row r="13">
          <cell r="B13" t="str">
            <v>DIRECCIÓN DE JUSTICIA SEGURIDAD Y GOBIERNO</v>
          </cell>
          <cell r="E13" t="str">
            <v>2) La situación de exposición se puede presentar alguna vez en un periodo de tiempo corto durante la jornada laboral</v>
          </cell>
          <cell r="F13" t="str">
            <v>2) Afecta al personal del área que lidera el  proceso 
Afecta la disponibilidad de la información en el horario laboral entre semana (5x8).</v>
          </cell>
        </row>
        <row r="14">
          <cell r="B14" t="str">
            <v>DIRECCIÓN DE SEGUIMIENTO Y EVALUACION DE   POLITICAS PÚBLICAS</v>
          </cell>
          <cell r="E14" t="str">
            <v xml:space="preserve">3) El evento ocurre mensualmente </v>
          </cell>
          <cell r="F14" t="str">
            <v>2) Afecta la información pública del  área que lidera el  proceso.</v>
          </cell>
        </row>
        <row r="15">
          <cell r="B15" t="str">
            <v>DIRECCIÓN DE VIGILANCIA DE LAS REGALÍAS</v>
          </cell>
          <cell r="E15" t="str">
            <v>3) El evento ocurre una de cada 10 veces que se realiza la actividad</v>
          </cell>
          <cell r="F15" t="str">
            <v>2) Ante el personal del área que lidera el proceso.</v>
          </cell>
        </row>
        <row r="16">
          <cell r="B16" t="str">
            <v>DIRECCIÓN DEL SISTEMA GENERAL DE REGALIAS</v>
          </cell>
          <cell r="E16" t="str">
            <v>3) El evento podría ocurrir en algún momento.</v>
          </cell>
          <cell r="F16" t="str">
            <v>2) Cambios leves pero irreversibles en el entorno</v>
          </cell>
        </row>
        <row r="17">
          <cell r="B17" t="str">
            <v>DIRECCION GENERAL</v>
          </cell>
          <cell r="E17" t="str">
            <v>3) Ocurre ente el 40 – 59% de los casos</v>
          </cell>
          <cell r="F17" t="str">
            <v xml:space="preserve">2) Daños parcial de instalaciones de una dependencia, reparables con afectación de actividades máx. 1 día
</v>
          </cell>
        </row>
        <row r="18">
          <cell r="B18" t="str">
            <v xml:space="preserve">GRUPO CONPES </v>
          </cell>
          <cell r="E18" t="str">
            <v>3) Se requieren recursos o habilidades básicas de usuario TI y conocimientos   generales del negocio para explotar la vulnerabilidad</v>
          </cell>
          <cell r="F18" t="str">
            <v>2) Incremento de costos menos del 5% o variación Mayor o igual al 0.5% y menor al 5 % del presupuesto de la entidad</v>
          </cell>
        </row>
        <row r="19">
          <cell r="B19" t="str">
            <v xml:space="preserve">GRUPO DE COMUNICACIONES Y RELACIONES PÚBLICAS </v>
          </cell>
          <cell r="E19" t="str">
            <v>3) La situación se puede presentar alguna vez por un periodo de tiempo prolongado durante la jornada laboral.</v>
          </cell>
          <cell r="F19" t="str">
            <v>2) Incumplimiento de actividades que no generan reproceso.  Existe posibilidad de reprogramar la actividad o ajustar el plan de trabajo.</v>
          </cell>
        </row>
        <row r="20">
          <cell r="B20" t="str">
            <v>GRUPO DE CONTRATACION</v>
          </cell>
          <cell r="E20" t="str">
            <v>4) El evento ocurre semanalmente</v>
          </cell>
          <cell r="F20" t="str">
            <v>2) La pérdida de exactitud y completitud afecta al personal interno del proceso y conlleva un impacto no significativo para la entidad o entes externos</v>
          </cell>
        </row>
        <row r="21">
          <cell r="B21" t="str">
            <v>GRUPO DE MODERNIZACION DEL ESTADO</v>
          </cell>
          <cell r="E21" t="str">
            <v>4) El evento ocurre una de cada 5 veces que se realiza la actividad</v>
          </cell>
          <cell r="F21" t="str">
            <v xml:space="preserve">2) Interrupción de actividades entre 5 horas y  1 día </v>
          </cell>
        </row>
        <row r="22">
          <cell r="B22" t="str">
            <v>GRUPO DE PLANEACION</v>
          </cell>
          <cell r="E22" t="str">
            <v xml:space="preserve">4) El evento puede ocurrir  algunas veces. </v>
          </cell>
          <cell r="F22" t="str">
            <v xml:space="preserve">2) Lesiones o enfermedades con incapacidad menor a una semana
</v>
          </cell>
        </row>
        <row r="23">
          <cell r="B23" t="str">
            <v>GRUPO DE PROYECTOS ESPECIALES</v>
          </cell>
          <cell r="E23" t="str">
            <v>4) Ocurre entre el 60 – 79% de los casos</v>
          </cell>
          <cell r="F23" t="str">
            <v>2) Restricciones para lograr los objetivos estrategicos.</v>
          </cell>
        </row>
        <row r="24">
          <cell r="B24" t="str">
            <v>OFICINA ASESORA JURÍDICA</v>
          </cell>
          <cell r="E24" t="str">
            <v>4) Se requieren recursos o habilidades muy limitadas para explotar la vulnerabilidad</v>
          </cell>
          <cell r="F24" t="str">
            <v>3) Afecta la información pública de otras áreas, procesos o personas en la Entidad</v>
          </cell>
        </row>
        <row r="25">
          <cell r="B25" t="str">
            <v>OFICINA DE CONTROL INTERNO</v>
          </cell>
          <cell r="E25" t="str">
            <v>4) La situación de exposición se puede presentar varias veces por periodos de tiempo corto durante la jornada laboral</v>
          </cell>
          <cell r="F25" t="str">
            <v>3) Afecta otras áreas, procesos o personas en la Entidad 
Afecta la disponibilidad de la información en el horario laboral entre semana, e incluyendo los sábados  (6x10)</v>
          </cell>
        </row>
        <row r="26">
          <cell r="B26" t="str">
            <v xml:space="preserve">OFICINA DE TECNOLOGIAS Y SISTEMAS DE INFORMACIÓN  </v>
          </cell>
          <cell r="E26" t="str">
            <v>5) El evento ocurre  diariamente</v>
          </cell>
          <cell r="F26" t="str">
            <v xml:space="preserve">3) Ante otras áreas de la Entidad </v>
          </cell>
        </row>
        <row r="27">
          <cell r="B27" t="str">
            <v>SECRETARIA GENERAL</v>
          </cell>
          <cell r="E27" t="str">
            <v>5) El evento ocurre una de cada dos veces que se realiza la actividad</v>
          </cell>
          <cell r="F27" t="str">
            <v>3) Cambios moderados en el entorno de carácter reversible</v>
          </cell>
        </row>
        <row r="28">
          <cell r="B28" t="str">
            <v>SUBDIRECCIÓN ADMINISTRATIVA</v>
          </cell>
          <cell r="E28" t="str">
            <v>5) No se requiere ningún recurso o  habilidad especial. para explotar la vulnerabilidad</v>
          </cell>
          <cell r="F28" t="str">
            <v>3) Daños parcial de instalaciones de algunas dependencias, reparables con afectación de actividades máx. 1 semana</v>
          </cell>
        </row>
        <row r="29">
          <cell r="B29" t="str">
            <v>SUBDIRECCIÓN DE GESTIÓN Y DESARROLLO DE TALENTO HUMANO</v>
          </cell>
          <cell r="E29" t="str">
            <v>5) Ocurre entre el 80-100% de los casos</v>
          </cell>
          <cell r="F29" t="str">
            <v>3) Impacto en cumplimiento de actividades  o en salidas de proceso, que pueden generar reprocesos</v>
          </cell>
        </row>
        <row r="30">
          <cell r="B30" t="str">
            <v>SUBDIRECCIÓN FINANCIERA</v>
          </cell>
          <cell r="E30" t="str">
            <v>5) Se espera que el evento ocurra en la mayoría de las circunstancias.</v>
          </cell>
          <cell r="F30" t="str">
            <v>3) Incremento de costos entre el 5% y 10% o variacion Mayor o igual al 5 % y menor al 10 % del presupuesto de la entidad</v>
          </cell>
        </row>
        <row r="31">
          <cell r="B31" t="str">
            <v>SUBDIRECCION GENERAL SECTORIAL</v>
          </cell>
          <cell r="E31" t="str">
            <v>5) La situación de exposición se puede presentar varias veces por periodos de tiempo largo durante la jornada laboral</v>
          </cell>
          <cell r="F31" t="str">
            <v>3) Incumplimiento de algunos aspectos de los objetivos estrategicos.</v>
          </cell>
        </row>
        <row r="32">
          <cell r="B32" t="str">
            <v>SUBDIRECCIÓN GENERAL TERRITORIAL</v>
          </cell>
          <cell r="F32" t="str">
            <v>3) Información cuya pérdida de exactitud y completitud afecta otras áreas, procesos o personas en la Entidad y puede conllevar un impacto negativo de índole legal o económica, retrasar   sus   funciones,   o   generar   pérdida   de   imagen
a funcionarios de la entidad
.</v>
          </cell>
        </row>
        <row r="33">
          <cell r="F33" t="str">
            <v>3) Interrupción de actividades de más de un1 día a 1 semana</v>
          </cell>
        </row>
        <row r="34">
          <cell r="F34" t="str">
            <v>3) Lesiones o enfermedades con incapacidad entre una semana y 29 dias</v>
          </cell>
        </row>
        <row r="35">
          <cell r="F35" t="str">
            <v>3) Pérdidas o perjuicios en un área o dependencia de la entidad</v>
          </cell>
        </row>
        <row r="36">
          <cell r="F36" t="str">
            <v>4) Afecta la información reservada y clasificada del área, procesos o personas en la Entidad</v>
          </cell>
        </row>
        <row r="37">
          <cell r="F37" t="str">
            <v>4) Afecta una entidad con las que interactúa el DNP</v>
          </cell>
        </row>
        <row r="38">
          <cell r="F38" t="str">
            <v>4) Afecta la disponibilidad de la información en el horario todos los días menos las primeras horas del día no laborales (7x20)</v>
          </cell>
        </row>
        <row r="39">
          <cell r="F39" t="str">
            <v>4) Ante las entidades con las que interactúa la entidad</v>
          </cell>
        </row>
        <row r="40">
          <cell r="F40" t="str">
            <v xml:space="preserve">4)Incumplimiento de requisitos legales. </v>
          </cell>
        </row>
        <row r="41">
          <cell r="F41" t="str">
            <v xml:space="preserve">4)Medidas por entes de  control  </v>
          </cell>
        </row>
        <row r="42">
          <cell r="F42" t="str">
            <v xml:space="preserve">4) Multas a la Entidad  Prórrogas </v>
          </cell>
        </row>
        <row r="43">
          <cell r="F43" t="str">
            <v>4) Cambios moderados en el entorno pero irreversibles</v>
          </cell>
        </row>
        <row r="44">
          <cell r="F44" t="str">
            <v>4) Daños importantes en instalaciones afectando varias dependencias, cuya reparación comprometerá su uso máx.1 semana</v>
          </cell>
        </row>
        <row r="45">
          <cell r="F45" t="str">
            <v xml:space="preserve">4) Impacto en el cumplimiento de procesos, productos DNP, en indicadores de proceso, en planes de acción, </v>
          </cell>
        </row>
        <row r="46">
          <cell r="F46" t="str">
            <v>4) Incremento de costos entre el 10% y 20% o variación Mayor o igual al 10% y menor al 15 % del presupuesto de la entidad</v>
          </cell>
        </row>
        <row r="47">
          <cell r="F47" t="str">
            <v>4) Incumplimiento parcial de los objetivos estrategicos o incumplimiento de algunos de ellos</v>
          </cell>
        </row>
        <row r="48">
          <cell r="F48" t="str">
            <v>4) La pérdida de exactitud y completitud afecta una entidad con las que interactúa el DNP y puede conllevar un impacto negativo de índole legal o económica, retrasar sus funciones, o generar pérdidas de imagen severas de la entidad.</v>
          </cell>
        </row>
        <row r="49">
          <cell r="F49" t="str">
            <v>4) Interrupción de actividades entre 1-2 semanas</v>
          </cell>
        </row>
        <row r="50">
          <cell r="F50" t="str">
            <v>4) Lesiones o enfermedades con incapacidad entre 30 dias y 6 meses</v>
          </cell>
        </row>
        <row r="51">
          <cell r="F51" t="str">
            <v>4) Pérdidas o perjuicios que afectan  a la entidad</v>
          </cell>
        </row>
        <row r="52">
          <cell r="F52" t="str">
            <v>5)  Perjuicios a personas fuera de la entidad, detrimento patrimonial o deterioro significativo de la imagen de la entidad</v>
          </cell>
        </row>
        <row r="53">
          <cell r="F53" t="str">
            <v>5) Afecta dos o más entidades con las que interactúa en DNP</v>
          </cell>
        </row>
        <row r="54">
          <cell r="F54" t="str">
            <v>5)Afecta la disponibilidad de la información en tiempo completo, todos los días y todas las horas (7x24)</v>
          </cell>
        </row>
        <row r="55">
          <cell r="F55" t="str">
            <v>5) Afecta la información reservada y clasificada de las entidades con las que interactúa el DNP</v>
          </cell>
        </row>
        <row r="56">
          <cell r="F56" t="str">
            <v>5) Afectación total de instalaciones, de difícil reparación, que impedirán su uso por más de 15 días</v>
          </cell>
        </row>
        <row r="57">
          <cell r="F57" t="str">
            <v xml:space="preserve">5) Ante el nivel nacional e internacional.  </v>
          </cell>
        </row>
        <row r="58">
          <cell r="F58" t="str">
            <v>5)Inclumplimiento de requisitos legales que genera sanciones legales.</v>
          </cell>
        </row>
        <row r="59">
          <cell r="F59" t="str">
            <v>5)Proceso disciplinario</v>
          </cell>
        </row>
        <row r="60">
          <cell r="F60" t="str">
            <v>5) Cambios considerables en el entorno</v>
          </cell>
        </row>
        <row r="61">
          <cell r="F61" t="str">
            <v>5) Impacto en cumplimiento de objetivos y metas institucionales</v>
          </cell>
        </row>
        <row r="62">
          <cell r="F62" t="str">
            <v>5) Incremento de costos más del 20% o  variación Mayor o igual al 15% del presupuesto de la entidad</v>
          </cell>
        </row>
        <row r="63">
          <cell r="F63" t="str">
            <v>5) Incumplimiento total de los objetivos estratègicos</v>
          </cell>
        </row>
        <row r="64">
          <cell r="F64" t="str">
            <v>5) La pérdida de exactitud y completitud afecta dos o más entidades con las que interactúa en DNP y puede conllevar un impacto negativo de índole legal o económica, retrasar sus funciones, o generar pérdidas de imagen severas de la entidad.</v>
          </cell>
        </row>
        <row r="65">
          <cell r="F65" t="str">
            <v>5) Interrupción de llabores mayor a 2 semanas</v>
          </cell>
        </row>
        <row r="66">
          <cell r="F66" t="str">
            <v>5) Lesiones o enfermedades graves o irreparables (con incapacidad permamente o invalidez)</v>
          </cell>
        </row>
      </sheetData>
      <sheetData sheetId="44"/>
      <sheetData sheetId="45" refreshError="1"/>
      <sheetData sheetId="46" refreshError="1"/>
      <sheetData sheetId="47" refreshError="1"/>
      <sheetData sheetId="48" refreshError="1"/>
      <sheetData sheetId="49" refreshError="1"/>
      <sheetData sheetId="50">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row r="6">
          <cell r="A6" t="str">
            <v>RC1</v>
          </cell>
          <cell r="B6" t="str">
            <v xml:space="preserve">SEGUIMIENTO Y CONTROL </v>
          </cell>
          <cell r="D6" t="str">
            <v>Posibilidad de incurrir en omisión de reportar actos de corrupción observados en el ejercicio del actuar  del Instituto, para favorecer a terceros responsables. (Fraude)</v>
          </cell>
          <cell r="F6" t="str">
            <v xml:space="preserve">*Tráfico de influencias por favorecimiento propio o de terceros
*Omisión ética de los líderes, responsables y colaboradores de los procesos del IFC, en ejercicio de sus funciones o actividades.
</v>
          </cell>
          <cell r="G6" t="str">
            <v xml:space="preserve">* Pérdida de credibilidad al interior de la entidad en el ejercicio de control interno.
* Pérdida de imagen institucional.
* Investigaciones de tipo disciplinario que pueden derivar en responsabilidad fiscal y penal.
</v>
          </cell>
          <cell r="H6" t="str">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ell>
        </row>
        <row r="7">
          <cell r="A7" t="str">
            <v>RC2</v>
          </cell>
          <cell r="B7" t="str">
            <v xml:space="preserve">GESTION FINANCIERA </v>
          </cell>
          <cell r="D7" t="str">
            <v>Posibilidad de incurrir en fraudes por manejos administrativos y operativos errados  que beneficien intereses propios o de terceros por parte de los que intervienen en el desarrollo de los procedimientos de Tesoreria. (Fraude - Peculado)</v>
          </cell>
          <cell r="F7" t="str">
            <v xml:space="preserve">*Tráfico de influencias, deshonestidad, soborno.
*Manejo inadecuado de claves y token 
*Demora en la conciliación bancaria.
*Fallas en sistema de información.
* Abuso de poder y abuso de confianza
*Reporte de información no confiable.
</v>
          </cell>
          <cell r="G7" t="str">
            <v xml:space="preserve">* Irrecuperabilidad de recursos.
* Investigaciones y sanciones fiscales, disciplinarias.
* Desgaste administrativo
* Pérdida de recursos.  
</v>
          </cell>
          <cell r="H7" t="str">
            <v xml:space="preserve">*Aplicar auditorias especiales al área de tesorería.
*Revisar la debida ejecución de los procedimientos y su correcta aplicabilidad.
*Validar aleatoriamente procesos detallados de tesorería para detectar alertas tempranas.
</v>
          </cell>
        </row>
        <row r="8">
          <cell r="A8" t="str">
            <v>RC3</v>
          </cell>
          <cell r="B8" t="str">
            <v xml:space="preserve">GESTION FINANCIERA </v>
          </cell>
          <cell r="D8" t="str">
            <v>Posibilidad de incurrir en fraudes por manejos administrativos y operativos errados  que beneficien intereses propios o de terceros por parte de los que intervienen en el desarrollo de los procedimientos asociados al área de presupuesto  contabilidad. (Fraude - Peculado)</v>
          </cell>
          <cell r="F8" t="str">
            <v xml:space="preserve">*Ausencia de políticas y procedimientos  de seguridad de la información.
*Carencia de recursos para cumplir con la programación pactada en pagos. 
*Distorsión de los flujos proyectados de caja.                                                               
*Ataque externo a las redes de los sistemas de información del Instituto.
*Intervención indebida de un(os) servidor(es) público(s) para alterar el sistema y/o borrar información.
*Cambio de los estados financieros con el fin de encubrir operaciones fraudulentas.
*Ejecución de gastos no autorizados o no incluidos en el plan de adquisiciones 
*Cambio de los estados financieros con el fin de encubrir operaciones fraudulentas.
</v>
          </cell>
          <cell r="G8" t="str">
            <v xml:space="preserve">* Incumplimiento y afectación presupuestal aprobado para la respectiva vigencia.
*Perdida de seguridad, confiable e integridad de la información.
* No generación de la información presupuestal.
* Fuga de información privilegiada y posibles sanciones.
* Reprocesos, perdidas económicas y posibles sanciones al Instituto y/o servidores responsables.
*Detrimento patrimonial.
*Afectación de la liquidez.
* Desgaste administrativo.                       
* Incumplimiento de metas.   
</v>
          </cell>
          <cell r="H8" t="str">
            <v xml:space="preserve">* Aplicar auditorias especiales al área de presupuesto y contabilidad.
* Revisar la debida ejecución de los procedimientos y su correcta aplicabilidad.
* Validar aleatoriamente procesos detallados de presupuesto y contabilidad para detectar alertas tempranas.
</v>
          </cell>
        </row>
        <row r="9">
          <cell r="A9" t="str">
            <v>RC4</v>
          </cell>
          <cell r="B9" t="str">
            <v xml:space="preserve">GESTION DOCUMENTAL </v>
          </cell>
          <cell r="D9" t="str">
            <v>Posibilidad de incurrir en fallas amdinistrativas por inadecuada salvaguarda y custodia de los documentos de la entidad y administrados por la entidad con información de terceros. (Utilización indebida de información oficial privilegiada)</v>
          </cell>
          <cell r="F9" t="str">
            <v xml:space="preserve">*Inexistencia de un protocolo o reglamento donde se especifiquen las condiciones del prestamo de documentos.
*Fallas o errores en el software de gestión documental.
*Recurso humano no capacitado y competente.
*Instalaciones inadecuadas y poco seguras. 
*Acceso no restringido a las áreas de custodia de información. 
*Préstamo de documentos sin control y registro.
*Abuso de poder y de confianza.
*Inexistencia en el control y seguimiento en la entrega de archivo de gestión a archivo central.
*Extravío de documentos custodiados por el archivo central.
</v>
          </cell>
          <cell r="G9" t="str">
            <v xml:space="preserve">* Investigaciones disciplinarias a servidores públicos responsables.
* Pérdida procesal. 
* Desamparo de garantías. 
* Detrimento patrimonial. 
* Desgaste administrativo.
</v>
          </cell>
          <cell r="H9" t="str">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ell>
        </row>
        <row r="10">
          <cell r="A10" t="str">
            <v>RC5</v>
          </cell>
          <cell r="B10" t="str">
            <v xml:space="preserve">RECURSOS FISICOS </v>
          </cell>
          <cell r="D10" t="str">
            <v>Posibilidad de perdida de equipos y muebles derivadas del hurto de los mismos. (Peculado)</v>
          </cell>
          <cell r="F10" t="str">
            <v xml:space="preserve">*Falta de control en el almacenamiento de muebles y enseres.
*Diferencias entre el inventario real  y los registros
*Controles de seguridad ineficientes.
*Abuso de confianza y abuso de autoridad.
*Controles ineficientes en la entrada y salida de bienes.
</v>
          </cell>
          <cell r="G10" t="str">
            <v xml:space="preserve">* Detrimento patrimonial
* Disminución de activos.
* Afectación en la normal operación del instituto.
* Desgaste administrativo.
* Investigaciones disciplinarias o fiscales a responsables. </v>
          </cell>
          <cell r="H10" t="str">
            <v>* Garantizar la existencia de póliza de amparo de bienes vigente.</v>
          </cell>
        </row>
        <row r="11">
          <cell r="A11" t="str">
            <v>RC6</v>
          </cell>
          <cell r="B11" t="str">
            <v>CONTRATACION</v>
          </cell>
          <cell r="D11" t="str">
            <v>Posibilidad de incurrir en indebido tratamiento de los procesos de contratación para favorecer a proponentes o terceros sin el cumplimiento de los parametros y requisitos técnicos y legales establecidos. (Cohecho)</v>
          </cell>
          <cell r="F11" t="str">
            <v xml:space="preserve">*Incumplimiento en la aplicación de la normatividad vigente.
*Omisión de obligaciones y responsabilidades.
*Creación de necesidades para favorecimiento a un tercero.
*Establecimiento por parte de la Entidad de requisitos habilitantes o evaluativos que favorezcan un proponente.
</v>
          </cell>
          <cell r="G11" t="str">
            <v xml:space="preserve">* Perjuicio para el Instituto
* Exposición de recursos públicos y detrimento Patrimonial.
* Desgaste administrativo y financiero.
* Demandas o sanciones.
</v>
          </cell>
          <cell r="H11" t="str">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ell>
        </row>
        <row r="12">
          <cell r="A12" t="str">
            <v>RC7</v>
          </cell>
          <cell r="B12" t="str">
            <v>CONTRATACION</v>
          </cell>
          <cell r="D12" t="str">
            <v>Posibilidad de incurrir en omisión y favorecimiento de terceros por el Incumplimiento del objeto contractual o de las obligaciones del contrato por parte del contratista. (Cohecho)</v>
          </cell>
          <cell r="F12" t="str">
            <v>*Fallas en el proceso de revisión por parte de los supervisores.
*Falta de monitoreo en el desarrollo de las actividades de los contratistas.
*Tráfico de influencias por favorecimiento propio o de terceros,</v>
          </cell>
          <cell r="G12" t="str">
            <v xml:space="preserve">* Perjuicio para el Instituto.
* Detrimento Patrimonial.
* Desgaste administrativo y financiero.
</v>
          </cell>
          <cell r="H12" t="str">
            <v xml:space="preserve">* Verificación del cumplimiento de obligaciones por parte del supervisor.
* Revisión del cumplimiento de las responsabilidades del contratista por parte del área financiera y el ordenador del gasto.
</v>
          </cell>
        </row>
        <row r="13">
          <cell r="A13" t="str">
            <v>RC8</v>
          </cell>
          <cell r="B13" t="str">
            <v xml:space="preserve">ATENCION AL CLIENTE Y COMUNICACIONES </v>
          </cell>
          <cell r="D13" t="str">
            <v>Posibilidad de incurrir en perdida  reputacional y economica por la omisión de respuestas oportunas y adecuadas dentro del manejo de PQR´s. (Disciplinario)</v>
          </cell>
          <cell r="F13" t="str">
            <v xml:space="preserve">*Fallas administrativas.
*Omisión del procedimiento de atención al cliente y comunicaciones, resoluciones y directivas para la atención oportuna de las solicitudes.
*Debilidad en los procesos y en las etapas de seguimiento.
</v>
          </cell>
          <cell r="G13" t="str">
            <v xml:space="preserve">* Desgaste administrativo.
* Perjuicio para el Instituto.
* Implicaciones económicas
* Implicaciones disciplinarias a servidores públicos responsables. 
* Demoras en la entrega de las comunicaciones oficiales enviadas y recibidas, viéndose reflejada en el vencimiento de tiempos de respuesta.
</v>
          </cell>
          <cell r="H13" t="str">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ell>
        </row>
        <row r="14">
          <cell r="A14" t="str">
            <v>RC9</v>
          </cell>
          <cell r="B14" t="str">
            <v xml:space="preserve">GESTION FINANCIACION </v>
          </cell>
          <cell r="D14" t="str">
            <v>Posibilidad de recibir o solicitar cualquier dadiva u otorgar beneficio a nombre propio o de tercero en ejercio de sus funciones administrativas u operativas  derivadas de la concentración del poder o de deficiencias de los procedimientos asociados al portafolio de productos y servicios.(Cohecho Propio e Impropio)</v>
          </cell>
          <cell r="F14" t="str">
            <v xml:space="preserve">*Cobro y/o recibo de dádivas por otorgamiento de crédito.
*Tráfico de influencias para la emisión de conceptos, que puedan beneficiar a personas naturales o jurídicas.
*Deshonestidad de los funcionarios del Instituto.
*Tramite de productos o servicios sin el cumplimiento de los requisitos requeridos. 
*Incumplimiento de procedimiento PGN01-00 RECEPCIÓN ESTUDIO Y APROBACION DE CREDITO y demás procedimientos.
*Aplicación errada de pagos en el sistema con intención directa de beneficios a terceros.
</v>
          </cell>
          <cell r="G14" t="str">
            <v xml:space="preserve">* Perdida Reputacional.
* Incumplimiento de inversiones y posible detrimento patrimonial.
* Deterioro y posible pérdida de activos de la entidad.
* Iliquidez del instituto.
* Disminución de la rentabilidad.
* Aumento de los índices de cartera vencida.
</v>
          </cell>
          <cell r="H14" t="str">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ell>
        </row>
        <row r="15">
          <cell r="A15" t="str">
            <v>RC10</v>
          </cell>
          <cell r="B15" t="str">
            <v xml:space="preserve">GESTION TECNOLOGICA </v>
          </cell>
          <cell r="D15" t="str">
            <v>Posibilidad de incurrir afectación económica y reputacional por la afectación de los canales informáticos que ponen en riesgo la continuidad del negocio y los activos informáticos de la entidad, debido a fallas en la conservación y seguridad de los sistemas que contienen el almacenamiento, conservación y cuidado de la información sistemática. (Fraude)</v>
          </cell>
          <cell r="F15" t="str">
            <v xml:space="preserve">*Complicidad con terceros.
*No aplicación de perfiles de seguridad. 
*Falta de políticas para el manejo de información.
*Abuso de autoridad y abuso de confianza en el manejo de la información en los sistemas y su manipulación.
*Deshabilitación de la protección del sistema  por manipulación malintencionada de los equipos.
</v>
          </cell>
          <cell r="G15" t="str">
            <v xml:space="preserve">* Información no confiable
* Pérdida de imagen institucional 
* Investigaciones disciplinarias.
* Detrimento Patrimonial.
</v>
          </cell>
          <cell r="H15" t="str">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ell>
        </row>
        <row r="16">
          <cell r="A16" t="str">
            <v>RC11</v>
          </cell>
          <cell r="B16" t="str">
            <v xml:space="preserve">ADMINISTRACION DEL TALENTO HUMANO </v>
          </cell>
          <cell r="D16" t="str">
            <v>Posibilidad de incurrir en falsedad ideológica o material por la liquidación y pago incorrecta de nómina y prestaciones sociales. (Detrimento Patrimonial - Disciplinario)</v>
          </cell>
          <cell r="F16" t="str">
            <v xml:space="preserve">* Reporte inadecuado a talento humano de novedades. 
* Omisión del  registro de novedades de nómina en el sistema. 
* Fallas del sistema en la parametrización y liquidación de valores (módulo human solution IAS).
</v>
          </cell>
          <cell r="G16" t="str">
            <v xml:space="preserve">* Pérdidas Económicas. 
* Investigaciones disciplinarias, fiscales y/o penales a los servidores públicos responsables.
* Pérdida de credibilidad y pérdida de confianza.
</v>
          </cell>
          <cell r="H16" t="str">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ell>
        </row>
      </sheetData>
      <sheetData sheetId="73"/>
      <sheetData sheetId="74"/>
      <sheetData sheetId="75">
        <row r="4">
          <cell r="I4" t="str">
            <v>IMPROBABLE (2)</v>
          </cell>
        </row>
      </sheetData>
      <sheetData sheetId="76">
        <row r="4">
          <cell r="D4" t="str">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ell>
        </row>
        <row r="5">
          <cell r="D5" t="str">
            <v xml:space="preserve">*Aplicar auditorias especiales al área de tesorería.
*Revisar la debida ejecución de los procedimientos y su correcta aplicabilidad.
*Validar aleatoriamente procesos detallados de tesorería para detectar alertas tempranas.
</v>
          </cell>
        </row>
        <row r="6">
          <cell r="D6" t="str">
            <v xml:space="preserve">* Aplicar auditorias especiales al área de presupuesto y contabilidad.
* Revisar la debida ejecución de los procedimientos y su correcta aplicabilidad.
* Validar aleatoriamente procesos detallados de presupuesto y contabilidad para detectar alertas tempranas.
</v>
          </cell>
        </row>
        <row r="7">
          <cell r="D7" t="str">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ell>
        </row>
        <row r="8">
          <cell r="D8" t="str">
            <v>* Garantizar la existencia de póliza de amparo de bienes vigente.</v>
          </cell>
        </row>
        <row r="9">
          <cell r="D9" t="str">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ell>
        </row>
        <row r="10">
          <cell r="D10" t="str">
            <v xml:space="preserve">* Verificación del cumplimiento de obligaciones por parte del supervisor.
* Revisión del cumplimiento de las responsabilidades del contratista por parte del área financiera y el ordenador del gasto.
</v>
          </cell>
        </row>
        <row r="11">
          <cell r="D11" t="str">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ell>
        </row>
        <row r="12">
          <cell r="D12" t="str">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ell>
        </row>
        <row r="13">
          <cell r="D13" t="str">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ell>
        </row>
        <row r="14">
          <cell r="D14" t="str">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ell>
        </row>
      </sheetData>
      <sheetData sheetId="77"/>
      <sheetData sheetId="78" refreshError="1"/>
      <sheetData sheetId="79" refreshError="1"/>
      <sheetData sheetId="80" refreshError="1"/>
      <sheetData sheetId="81"/>
      <sheetData sheetId="82"/>
      <sheetData sheetId="83"/>
      <sheetData sheetId="84" refreshError="1"/>
      <sheetData sheetId="85"/>
      <sheetData sheetId="86"/>
      <sheetData sheetId="87">
        <row r="5">
          <cell r="I5" t="str">
            <v>POSIBLE (3)</v>
          </cell>
        </row>
        <row r="6">
          <cell r="I6" t="str">
            <v>POSIBLE (3)</v>
          </cell>
        </row>
        <row r="7">
          <cell r="I7" t="str">
            <v>POSIBLE (3)</v>
          </cell>
        </row>
        <row r="8">
          <cell r="I8" t="str">
            <v>POSIBLE (3)</v>
          </cell>
        </row>
        <row r="9">
          <cell r="I9" t="str">
            <v>IMPROBABLE (2)</v>
          </cell>
        </row>
        <row r="10">
          <cell r="I10" t="str">
            <v>POSIBLE (3)</v>
          </cell>
        </row>
        <row r="11">
          <cell r="I11" t="str">
            <v>POSIBLE (3)</v>
          </cell>
        </row>
        <row r="12">
          <cell r="I12" t="str">
            <v>PROBABLE (4)</v>
          </cell>
        </row>
        <row r="13">
          <cell r="I13" t="str">
            <v>IMPROBABLE (2)</v>
          </cell>
        </row>
        <row r="14">
          <cell r="I14" t="str">
            <v>IMPROBABLE (2)</v>
          </cell>
        </row>
        <row r="15">
          <cell r="I15" t="str">
            <v>IMPROBABLE (2)</v>
          </cell>
        </row>
        <row r="26">
          <cell r="I26" t="str">
            <v>MODERADO (3)</v>
          </cell>
        </row>
        <row r="27">
          <cell r="I27" t="str">
            <v>MODERADO (3)</v>
          </cell>
        </row>
        <row r="28">
          <cell r="I28" t="str">
            <v>MODERADO (3)</v>
          </cell>
        </row>
        <row r="29">
          <cell r="I29" t="str">
            <v>MODERADO (3)</v>
          </cell>
        </row>
        <row r="30">
          <cell r="I30" t="str">
            <v>MAYOR (4)</v>
          </cell>
        </row>
        <row r="31">
          <cell r="I31" t="str">
            <v>MODERADO (3)</v>
          </cell>
        </row>
        <row r="32">
          <cell r="I32" t="str">
            <v>MODERADO (3)</v>
          </cell>
        </row>
        <row r="33">
          <cell r="I33" t="str">
            <v>MODERADO (3)</v>
          </cell>
        </row>
        <row r="34">
          <cell r="I34" t="str">
            <v>MAYOR (4)</v>
          </cell>
        </row>
        <row r="35">
          <cell r="I35" t="str">
            <v>MAYOR 4</v>
          </cell>
        </row>
        <row r="36">
          <cell r="I36" t="str">
            <v>MODERADO 3</v>
          </cell>
        </row>
      </sheetData>
      <sheetData sheetId="88"/>
      <sheetData sheetId="89" refreshError="1"/>
    </sheetDataSet>
  </externalBook>
</externalLink>
</file>

<file path=xl/tables/table1.xml><?xml version="1.0" encoding="utf-8"?>
<table xmlns="http://schemas.openxmlformats.org/spreadsheetml/2006/main" id="1" name="Tabla1" displayName="Tabla1" ref="A2:C11" totalsRowShown="0" headerRowDxfId="19" dataDxfId="18">
  <autoFilter ref="A2:C11"/>
  <tableColumns count="3">
    <tableColumn id="1" name="Versión" dataDxfId="17"/>
    <tableColumn id="2" name="Fecha" dataDxfId="16"/>
    <tableColumn id="3" name="Control de Cambios" dataDxfId="15"/>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printerSettings" Target="../printerSettings/printerSettings4.bin"/><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ifc.gov.co/participa/rendicion-cuentas/rendicion-cuentas-vigencia-202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hyperlink" Target="about:blank" TargetMode="External"/><Relationship Id="rId7" Type="http://schemas.openxmlformats.org/officeDocument/2006/relationships/comments" Target="../comments2.x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about:blank"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6"/>
  <sheetViews>
    <sheetView workbookViewId="0">
      <selection activeCell="D5" sqref="D5"/>
    </sheetView>
  </sheetViews>
  <sheetFormatPr baseColWidth="10" defaultRowHeight="15" x14ac:dyDescent="0.25"/>
  <sheetData>
    <row r="2" spans="1:2" x14ac:dyDescent="0.25">
      <c r="A2" s="291" t="s">
        <v>12</v>
      </c>
      <c r="B2" s="1" t="s">
        <v>4</v>
      </c>
    </row>
    <row r="3" spans="1:2" x14ac:dyDescent="0.25">
      <c r="A3" s="291"/>
      <c r="B3" t="s">
        <v>5</v>
      </c>
    </row>
    <row r="4" spans="1:2" x14ac:dyDescent="0.25">
      <c r="A4" s="291"/>
      <c r="B4" t="s">
        <v>6</v>
      </c>
    </row>
    <row r="5" spans="1:2" x14ac:dyDescent="0.25">
      <c r="A5" s="291"/>
      <c r="B5" t="s">
        <v>7</v>
      </c>
    </row>
    <row r="6" spans="1:2" x14ac:dyDescent="0.25">
      <c r="A6" s="291"/>
      <c r="B6" t="s">
        <v>8</v>
      </c>
    </row>
    <row r="7" spans="1:2" x14ac:dyDescent="0.25">
      <c r="A7" s="291"/>
      <c r="B7" t="s">
        <v>9</v>
      </c>
    </row>
    <row r="8" spans="1:2" x14ac:dyDescent="0.25">
      <c r="A8" s="2"/>
      <c r="B8" t="s">
        <v>13</v>
      </c>
    </row>
    <row r="9" spans="1:2" x14ac:dyDescent="0.25">
      <c r="A9" s="2"/>
      <c r="B9" t="s">
        <v>14</v>
      </c>
    </row>
    <row r="10" spans="1:2" x14ac:dyDescent="0.25">
      <c r="A10" s="2"/>
      <c r="B10" t="s">
        <v>15</v>
      </c>
    </row>
    <row r="11" spans="1:2" x14ac:dyDescent="0.25">
      <c r="A11" s="2"/>
      <c r="B11" t="s">
        <v>16</v>
      </c>
    </row>
    <row r="12" spans="1:2" x14ac:dyDescent="0.25">
      <c r="A12" s="2"/>
      <c r="B12" t="s">
        <v>17</v>
      </c>
    </row>
    <row r="13" spans="1:2" x14ac:dyDescent="0.25">
      <c r="A13" s="2"/>
      <c r="B13" t="s">
        <v>18</v>
      </c>
    </row>
    <row r="14" spans="1:2" x14ac:dyDescent="0.25">
      <c r="A14" s="2"/>
      <c r="B14" t="s">
        <v>19</v>
      </c>
    </row>
    <row r="15" spans="1:2" x14ac:dyDescent="0.25">
      <c r="A15" s="2"/>
      <c r="B15" t="s">
        <v>20</v>
      </c>
    </row>
    <row r="16" spans="1:2" x14ac:dyDescent="0.25">
      <c r="A16" s="2" t="s">
        <v>21</v>
      </c>
      <c r="B16" t="s">
        <v>22</v>
      </c>
    </row>
    <row r="17" spans="1:2" x14ac:dyDescent="0.25">
      <c r="A17" s="2"/>
      <c r="B17" t="s">
        <v>23</v>
      </c>
    </row>
    <row r="18" spans="1:2" x14ac:dyDescent="0.25">
      <c r="A18" s="2" t="s">
        <v>24</v>
      </c>
      <c r="B18" t="s">
        <v>25</v>
      </c>
    </row>
    <row r="19" spans="1:2" x14ac:dyDescent="0.25">
      <c r="A19" s="2"/>
      <c r="B19" t="s">
        <v>26</v>
      </c>
    </row>
    <row r="20" spans="1:2" x14ac:dyDescent="0.25">
      <c r="A20" s="2"/>
      <c r="B20" s="3" t="s">
        <v>27</v>
      </c>
    </row>
    <row r="21" spans="1:2" x14ac:dyDescent="0.25">
      <c r="A21" s="2"/>
      <c r="B21" t="s">
        <v>10</v>
      </c>
    </row>
    <row r="22" spans="1:2" ht="15" customHeight="1" x14ac:dyDescent="0.25">
      <c r="A22" s="292" t="s">
        <v>28</v>
      </c>
      <c r="B22" s="1" t="s">
        <v>29</v>
      </c>
    </row>
    <row r="23" spans="1:2" x14ac:dyDescent="0.25">
      <c r="A23" s="292"/>
      <c r="B23" s="1" t="s">
        <v>30</v>
      </c>
    </row>
    <row r="24" spans="1:2" x14ac:dyDescent="0.25">
      <c r="A24" s="292"/>
      <c r="B24" s="1" t="s">
        <v>31</v>
      </c>
    </row>
    <row r="25" spans="1:2" x14ac:dyDescent="0.25">
      <c r="A25" s="292"/>
      <c r="B25" s="1" t="s">
        <v>32</v>
      </c>
    </row>
    <row r="26" spans="1:2" x14ac:dyDescent="0.25">
      <c r="A26" s="292"/>
      <c r="B26" s="1" t="s">
        <v>33</v>
      </c>
    </row>
    <row r="27" spans="1:2" x14ac:dyDescent="0.25">
      <c r="A27" s="292"/>
      <c r="B27" s="1" t="s">
        <v>34</v>
      </c>
    </row>
    <row r="28" spans="1:2" x14ac:dyDescent="0.25">
      <c r="A28" s="292"/>
      <c r="B28" s="1" t="s">
        <v>3</v>
      </c>
    </row>
    <row r="29" spans="1:2" x14ac:dyDescent="0.25">
      <c r="A29" s="292"/>
      <c r="B29" s="1" t="s">
        <v>35</v>
      </c>
    </row>
    <row r="30" spans="1:2" x14ac:dyDescent="0.25">
      <c r="A30" s="292"/>
      <c r="B30" s="1" t="s">
        <v>36</v>
      </c>
    </row>
    <row r="31" spans="1:2" x14ac:dyDescent="0.25">
      <c r="A31" s="292"/>
      <c r="B31" s="1" t="s">
        <v>37</v>
      </c>
    </row>
    <row r="32" spans="1:2" x14ac:dyDescent="0.25">
      <c r="A32" s="292"/>
      <c r="B32" s="1" t="s">
        <v>38</v>
      </c>
    </row>
    <row r="33" spans="1:2" x14ac:dyDescent="0.25">
      <c r="A33" s="292"/>
      <c r="B33" t="s">
        <v>11</v>
      </c>
    </row>
    <row r="34" spans="1:2" x14ac:dyDescent="0.25">
      <c r="A34" s="291" t="s">
        <v>48</v>
      </c>
      <c r="B34" s="4" t="s">
        <v>39</v>
      </c>
    </row>
    <row r="35" spans="1:2" x14ac:dyDescent="0.25">
      <c r="A35" s="291"/>
      <c r="B35" s="4" t="s">
        <v>40</v>
      </c>
    </row>
    <row r="36" spans="1:2" x14ac:dyDescent="0.25">
      <c r="A36" s="291"/>
      <c r="B36" s="4" t="s">
        <v>41</v>
      </c>
    </row>
    <row r="37" spans="1:2" x14ac:dyDescent="0.25">
      <c r="A37" s="291"/>
      <c r="B37" s="4" t="s">
        <v>42</v>
      </c>
    </row>
    <row r="38" spans="1:2" x14ac:dyDescent="0.25">
      <c r="A38" s="291"/>
      <c r="B38" s="4" t="s">
        <v>43</v>
      </c>
    </row>
    <row r="39" spans="1:2" x14ac:dyDescent="0.25">
      <c r="A39" s="291"/>
      <c r="B39" s="4" t="s">
        <v>44</v>
      </c>
    </row>
    <row r="40" spans="1:2" x14ac:dyDescent="0.25">
      <c r="A40" s="291"/>
      <c r="B40" s="4" t="s">
        <v>45</v>
      </c>
    </row>
    <row r="41" spans="1:2" x14ac:dyDescent="0.25">
      <c r="A41" s="291"/>
      <c r="B41" s="4" t="s">
        <v>46</v>
      </c>
    </row>
    <row r="42" spans="1:2" x14ac:dyDescent="0.25">
      <c r="A42" s="291"/>
      <c r="B42" s="4" t="s">
        <v>47</v>
      </c>
    </row>
    <row r="43" spans="1:2" x14ac:dyDescent="0.25">
      <c r="B43" s="4"/>
    </row>
    <row r="44" spans="1:2" x14ac:dyDescent="0.25">
      <c r="B44" s="1"/>
    </row>
    <row r="45" spans="1:2" x14ac:dyDescent="0.25">
      <c r="B45" s="1"/>
    </row>
    <row r="46" spans="1:2" x14ac:dyDescent="0.25">
      <c r="B46" s="1"/>
    </row>
  </sheetData>
  <mergeCells count="3">
    <mergeCell ref="A2:A7"/>
    <mergeCell ref="A22:A33"/>
    <mergeCell ref="A34:A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G3" sqref="G3"/>
    </sheetView>
  </sheetViews>
  <sheetFormatPr baseColWidth="10" defaultRowHeight="15" x14ac:dyDescent="0.25"/>
  <cols>
    <col min="1" max="1" width="14.42578125" style="5" bestFit="1" customWidth="1"/>
    <col min="2" max="2" width="11.42578125" style="5"/>
    <col min="3" max="3" width="25" style="5" customWidth="1"/>
    <col min="4" max="16384" width="11.42578125" style="5"/>
  </cols>
  <sheetData>
    <row r="1" spans="1:3" x14ac:dyDescent="0.25">
      <c r="A1" s="94"/>
      <c r="B1" s="94"/>
      <c r="C1" s="94"/>
    </row>
    <row r="2" spans="1:3" x14ac:dyDescent="0.25">
      <c r="A2" s="98" t="s">
        <v>176</v>
      </c>
      <c r="B2" s="98" t="s">
        <v>113</v>
      </c>
      <c r="C2" s="98" t="s">
        <v>177</v>
      </c>
    </row>
    <row r="3" spans="1:3" x14ac:dyDescent="0.25">
      <c r="A3" s="95">
        <v>1</v>
      </c>
      <c r="B3" s="96">
        <v>44592</v>
      </c>
      <c r="C3" s="95">
        <v>1</v>
      </c>
    </row>
    <row r="4" spans="1:3" x14ac:dyDescent="0.25">
      <c r="A4" s="95">
        <v>2</v>
      </c>
      <c r="B4" s="96">
        <v>44939</v>
      </c>
      <c r="C4" s="157">
        <v>2</v>
      </c>
    </row>
    <row r="5" spans="1:3" x14ac:dyDescent="0.25">
      <c r="A5" s="95"/>
      <c r="B5" s="96"/>
      <c r="C5" s="97"/>
    </row>
    <row r="6" spans="1:3" x14ac:dyDescent="0.25">
      <c r="A6" s="95"/>
      <c r="B6" s="96"/>
      <c r="C6" s="97"/>
    </row>
    <row r="7" spans="1:3" x14ac:dyDescent="0.25">
      <c r="A7" s="95"/>
      <c r="B7" s="96"/>
      <c r="C7" s="97"/>
    </row>
    <row r="8" spans="1:3" x14ac:dyDescent="0.25">
      <c r="A8" s="94"/>
      <c r="B8" s="95"/>
      <c r="C8" s="94"/>
    </row>
    <row r="9" spans="1:3" x14ac:dyDescent="0.25">
      <c r="A9" s="94"/>
      <c r="B9" s="95"/>
      <c r="C9" s="94"/>
    </row>
    <row r="10" spans="1:3" x14ac:dyDescent="0.25">
      <c r="A10" s="94"/>
      <c r="B10" s="95"/>
      <c r="C10" s="94"/>
    </row>
    <row r="11" spans="1:3" x14ac:dyDescent="0.25">
      <c r="A11" s="94"/>
      <c r="B11" s="95"/>
      <c r="C11" s="94"/>
    </row>
    <row r="12" spans="1:3" x14ac:dyDescent="0.25">
      <c r="A12" s="94"/>
      <c r="B12" s="94"/>
      <c r="C12" s="94"/>
    </row>
    <row r="13" spans="1:3" x14ac:dyDescent="0.25">
      <c r="A13" s="94"/>
      <c r="B13" s="94"/>
      <c r="C13" s="94"/>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zoomScale="90" zoomScaleNormal="90" workbookViewId="0">
      <selection activeCell="E8" sqref="E8"/>
    </sheetView>
  </sheetViews>
  <sheetFormatPr baseColWidth="10" defaultColWidth="11.42578125" defaultRowHeight="15" x14ac:dyDescent="0.25"/>
  <cols>
    <col min="1" max="1" width="48" style="5" customWidth="1"/>
    <col min="2" max="2" width="19" style="5" customWidth="1"/>
    <col min="3" max="3" width="29.85546875" style="5" customWidth="1"/>
    <col min="4" max="4" width="11.42578125" style="5"/>
    <col min="5" max="5" width="19.42578125" style="5" customWidth="1"/>
    <col min="6" max="6" width="23" style="5" customWidth="1"/>
    <col min="7" max="16384" width="11.42578125" style="5"/>
  </cols>
  <sheetData>
    <row r="1" spans="1:6" ht="30.75" customHeight="1" x14ac:dyDescent="0.25">
      <c r="A1" s="9" t="s">
        <v>68</v>
      </c>
      <c r="B1" s="9" t="s">
        <v>67</v>
      </c>
      <c r="C1" s="9" t="s">
        <v>66</v>
      </c>
    </row>
    <row r="2" spans="1:6" ht="49.5" customHeight="1" x14ac:dyDescent="0.25">
      <c r="A2" s="14" t="s">
        <v>65</v>
      </c>
      <c r="B2" s="85">
        <v>1</v>
      </c>
      <c r="C2" s="8" t="str">
        <f t="shared" ref="C2:C8" si="0">+IF(AND(B2&gt;=0,B2&lt;=0.59),"ZONA BAJA",IF(AND(B2&gt;=0.6,B2&lt;=0.79),"ZONA MEDIA","ZONA ALTA"))</f>
        <v>ZONA ALTA</v>
      </c>
    </row>
    <row r="3" spans="1:6" ht="49.5" customHeight="1" x14ac:dyDescent="0.25">
      <c r="A3" s="14" t="s">
        <v>64</v>
      </c>
      <c r="B3" s="85">
        <v>0.83</v>
      </c>
      <c r="C3" s="8" t="str">
        <f t="shared" si="0"/>
        <v>ZONA ALTA</v>
      </c>
      <c r="E3" s="12" t="s">
        <v>63</v>
      </c>
      <c r="F3" s="15" t="s">
        <v>62</v>
      </c>
    </row>
    <row r="4" spans="1:6" ht="49.5" customHeight="1" x14ac:dyDescent="0.25">
      <c r="A4" s="14" t="s">
        <v>61</v>
      </c>
      <c r="B4" s="85">
        <v>1</v>
      </c>
      <c r="C4" s="8" t="str">
        <f t="shared" si="0"/>
        <v>ZONA ALTA</v>
      </c>
      <c r="E4" s="12" t="s">
        <v>60</v>
      </c>
      <c r="F4" s="13" t="s">
        <v>59</v>
      </c>
    </row>
    <row r="5" spans="1:6" ht="49.5" customHeight="1" x14ac:dyDescent="0.25">
      <c r="A5" s="10" t="s">
        <v>58</v>
      </c>
      <c r="B5" s="85">
        <v>1</v>
      </c>
      <c r="C5" s="8" t="str">
        <f t="shared" si="0"/>
        <v>ZONA ALTA</v>
      </c>
      <c r="E5" s="12" t="s">
        <v>57</v>
      </c>
      <c r="F5" s="11" t="s">
        <v>56</v>
      </c>
    </row>
    <row r="6" spans="1:6" ht="49.5" customHeight="1" x14ac:dyDescent="0.25">
      <c r="A6" s="10" t="s">
        <v>55</v>
      </c>
      <c r="B6" s="85">
        <v>0.86</v>
      </c>
      <c r="C6" s="8" t="str">
        <f t="shared" si="0"/>
        <v>ZONA ALTA</v>
      </c>
    </row>
    <row r="7" spans="1:6" ht="49.5" customHeight="1" x14ac:dyDescent="0.25">
      <c r="A7" s="10" t="s">
        <v>54</v>
      </c>
      <c r="B7" s="85">
        <v>0.67</v>
      </c>
      <c r="C7" s="8" t="str">
        <f t="shared" si="0"/>
        <v>ZONA MEDIA</v>
      </c>
    </row>
    <row r="8" spans="1:6" ht="49.5" customHeight="1" x14ac:dyDescent="0.25">
      <c r="A8" s="9" t="s">
        <v>53</v>
      </c>
      <c r="B8" s="6">
        <f>AVERAGE(B2:B7)</f>
        <v>0.89333333333333342</v>
      </c>
      <c r="C8" s="8" t="str">
        <f t="shared" si="0"/>
        <v>ZONA ALTA</v>
      </c>
    </row>
    <row r="10" spans="1:6" x14ac:dyDescent="0.25">
      <c r="A10" s="7" t="s">
        <v>52</v>
      </c>
    </row>
    <row r="13" spans="1:6" ht="24" customHeight="1" x14ac:dyDescent="0.25"/>
  </sheetData>
  <sheetProtection algorithmName="SHA-512" hashValue="bYOjMHawC2B38dK9K1HpkEb2V7nwoL3xEPc8krDXJBu79vzaevK2FBO0MBG3qFwpq4PEUSsiocqGJMkP1gH+XA==" saltValue="HeeQ0dXqodArfEUmDxWBnw==" spinCount="100000" sheet="1" formatCells="0"/>
  <conditionalFormatting sqref="C2:C8">
    <cfRule type="containsText" dxfId="14" priority="4" operator="containsText" text="ZONA ALTA">
      <formula>NOT(ISERROR(SEARCH("ZONA ALTA",C2)))</formula>
    </cfRule>
    <cfRule type="containsText" dxfId="13" priority="5" operator="containsText" text="ZONA MEDIA">
      <formula>NOT(ISERROR(SEARCH("ZONA MEDIA",C2)))</formula>
    </cfRule>
    <cfRule type="containsText" dxfId="12" priority="6" operator="containsText" text="ZONA BAJA">
      <formula>NOT(ISERROR(SEARCH("ZONA BAJA",C2)))</formula>
    </cfRule>
  </conditionalFormatting>
  <dataValidations count="1">
    <dataValidation type="decimal" allowBlank="1" showInputMessage="1" showErrorMessage="1" error="Celdas formuladas, por favor no modificar." sqref="B2:B7">
      <formula1>0</formula1>
      <formula2>100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topLeftCell="A13" zoomScale="120" zoomScaleNormal="120" zoomScaleSheetLayoutView="120" workbookViewId="0">
      <selection activeCell="J14" sqref="J14"/>
    </sheetView>
  </sheetViews>
  <sheetFormatPr baseColWidth="10" defaultRowHeight="16.5" x14ac:dyDescent="0.3"/>
  <cols>
    <col min="1" max="1" width="25.7109375" style="86" customWidth="1"/>
    <col min="2" max="2" width="8.7109375" style="86" customWidth="1"/>
    <col min="3" max="3" width="38.7109375" style="86" customWidth="1"/>
    <col min="4" max="4" width="34.5703125" style="86" hidden="1" customWidth="1"/>
    <col min="5" max="5" width="28.42578125" style="86" hidden="1" customWidth="1"/>
    <col min="6" max="6" width="14.7109375" style="86" hidden="1" customWidth="1"/>
    <col min="7" max="7" width="13.7109375" style="86" hidden="1" customWidth="1"/>
    <col min="8" max="8" width="21" style="86" hidden="1" customWidth="1"/>
    <col min="9" max="9" width="30.5703125" style="238" customWidth="1"/>
    <col min="10" max="16384" width="11.42578125" style="86"/>
  </cols>
  <sheetData>
    <row r="1" spans="1:10" ht="29.25" customHeight="1" x14ac:dyDescent="0.3">
      <c r="A1" s="298" t="s">
        <v>91</v>
      </c>
      <c r="B1" s="299"/>
      <c r="C1" s="299"/>
      <c r="D1" s="299"/>
      <c r="E1" s="299"/>
      <c r="F1" s="299"/>
      <c r="G1" s="299"/>
      <c r="H1" s="299"/>
      <c r="I1" s="299"/>
    </row>
    <row r="2" spans="1:10" ht="20.25" customHeight="1" x14ac:dyDescent="0.3">
      <c r="A2" s="298" t="s">
        <v>148</v>
      </c>
      <c r="B2" s="299"/>
      <c r="C2" s="299"/>
      <c r="D2" s="299"/>
      <c r="E2" s="299"/>
      <c r="F2" s="299"/>
      <c r="G2" s="299"/>
      <c r="H2" s="299"/>
      <c r="I2" s="299"/>
    </row>
    <row r="3" spans="1:10" ht="24" customHeight="1" x14ac:dyDescent="0.3">
      <c r="A3" s="300" t="s">
        <v>239</v>
      </c>
      <c r="B3" s="300"/>
      <c r="C3" s="300"/>
      <c r="D3" s="300"/>
      <c r="E3" s="300"/>
      <c r="F3" s="300"/>
      <c r="G3" s="300"/>
      <c r="H3" s="300"/>
      <c r="I3" s="300"/>
    </row>
    <row r="4" spans="1:10" ht="24" customHeight="1" x14ac:dyDescent="0.3">
      <c r="A4" s="301" t="s">
        <v>255</v>
      </c>
      <c r="B4" s="300"/>
      <c r="C4" s="300"/>
      <c r="D4" s="300"/>
      <c r="E4" s="300"/>
      <c r="F4" s="300"/>
      <c r="G4" s="300"/>
      <c r="H4" s="300"/>
      <c r="I4" s="300"/>
    </row>
    <row r="5" spans="1:10" ht="18.75" thickBot="1" x14ac:dyDescent="0.35">
      <c r="A5" s="302" t="s">
        <v>0</v>
      </c>
      <c r="B5" s="299"/>
      <c r="C5" s="299"/>
      <c r="D5" s="299"/>
      <c r="E5" s="299"/>
      <c r="F5" s="299"/>
      <c r="G5" s="299"/>
      <c r="H5" s="299"/>
      <c r="I5" s="299"/>
    </row>
    <row r="6" spans="1:10" ht="49.5" customHeight="1" thickBot="1" x14ac:dyDescent="0.35">
      <c r="A6" s="91" t="s">
        <v>69</v>
      </c>
      <c r="B6" s="295" t="s">
        <v>70</v>
      </c>
      <c r="C6" s="295"/>
      <c r="D6" s="92" t="s">
        <v>71</v>
      </c>
      <c r="E6" s="92" t="s">
        <v>72</v>
      </c>
      <c r="F6" s="92" t="s">
        <v>73</v>
      </c>
      <c r="G6" s="227" t="s">
        <v>74</v>
      </c>
      <c r="H6" s="234" t="s">
        <v>167</v>
      </c>
      <c r="I6" s="236" t="s">
        <v>168</v>
      </c>
      <c r="J6" s="282" t="s">
        <v>379</v>
      </c>
    </row>
    <row r="7" spans="1:10" s="87" customFormat="1" ht="56.25" customHeight="1" thickBot="1" x14ac:dyDescent="0.3">
      <c r="A7" s="158" t="s">
        <v>75</v>
      </c>
      <c r="B7" s="16" t="s">
        <v>1</v>
      </c>
      <c r="C7" s="21" t="s">
        <v>49</v>
      </c>
      <c r="D7" s="21" t="s">
        <v>92</v>
      </c>
      <c r="E7" s="39" t="s">
        <v>93</v>
      </c>
      <c r="F7" s="22">
        <v>45017</v>
      </c>
      <c r="G7" s="228">
        <v>45230</v>
      </c>
      <c r="H7" s="239" t="s">
        <v>315</v>
      </c>
      <c r="I7" s="237" t="s">
        <v>314</v>
      </c>
      <c r="J7" s="235"/>
    </row>
    <row r="8" spans="1:10" s="87" customFormat="1" ht="83.25" customHeight="1" thickBot="1" x14ac:dyDescent="0.3">
      <c r="A8" s="88" t="s">
        <v>77</v>
      </c>
      <c r="B8" s="23" t="s">
        <v>2</v>
      </c>
      <c r="C8" s="24" t="s">
        <v>78</v>
      </c>
      <c r="D8" s="24" t="s">
        <v>94</v>
      </c>
      <c r="E8" s="25" t="s">
        <v>93</v>
      </c>
      <c r="F8" s="26">
        <v>44986</v>
      </c>
      <c r="G8" s="229">
        <v>45260</v>
      </c>
      <c r="H8" s="239" t="s">
        <v>315</v>
      </c>
      <c r="I8" s="237" t="s">
        <v>316</v>
      </c>
      <c r="J8" s="235"/>
    </row>
    <row r="9" spans="1:10" s="87" customFormat="1" ht="46.5" x14ac:dyDescent="0.25">
      <c r="A9" s="296" t="s">
        <v>79</v>
      </c>
      <c r="B9" s="27" t="s">
        <v>80</v>
      </c>
      <c r="C9" s="28" t="s">
        <v>175</v>
      </c>
      <c r="D9" s="28" t="s">
        <v>292</v>
      </c>
      <c r="E9" s="29" t="s">
        <v>81</v>
      </c>
      <c r="F9" s="30">
        <v>44941</v>
      </c>
      <c r="G9" s="230">
        <v>44957</v>
      </c>
      <c r="H9" s="239" t="s">
        <v>319</v>
      </c>
      <c r="I9" s="240" t="s">
        <v>320</v>
      </c>
      <c r="J9" s="290">
        <v>1</v>
      </c>
    </row>
    <row r="10" spans="1:10" s="87" customFormat="1" ht="62.25" customHeight="1" thickBot="1" x14ac:dyDescent="0.3">
      <c r="A10" s="297"/>
      <c r="B10" s="17" t="s">
        <v>82</v>
      </c>
      <c r="C10" s="18" t="s">
        <v>293</v>
      </c>
      <c r="D10" s="18" t="s">
        <v>95</v>
      </c>
      <c r="E10" s="19" t="s">
        <v>81</v>
      </c>
      <c r="F10" s="20">
        <v>44986</v>
      </c>
      <c r="G10" s="231">
        <v>45260</v>
      </c>
      <c r="H10" s="243" t="s">
        <v>322</v>
      </c>
      <c r="I10" s="237" t="s">
        <v>321</v>
      </c>
      <c r="J10" s="290">
        <v>1</v>
      </c>
    </row>
    <row r="11" spans="1:10" s="87" customFormat="1" ht="46.5" customHeight="1" thickBot="1" x14ac:dyDescent="0.3">
      <c r="A11" s="89" t="s">
        <v>83</v>
      </c>
      <c r="B11" s="23" t="s">
        <v>84</v>
      </c>
      <c r="C11" s="24" t="s">
        <v>85</v>
      </c>
      <c r="D11" s="24" t="s">
        <v>96</v>
      </c>
      <c r="E11" s="25" t="s">
        <v>81</v>
      </c>
      <c r="F11" s="26">
        <v>44960</v>
      </c>
      <c r="G11" s="229">
        <v>45275</v>
      </c>
      <c r="H11" s="235"/>
      <c r="I11" s="240" t="s">
        <v>323</v>
      </c>
      <c r="J11" s="235"/>
    </row>
    <row r="12" spans="1:10" s="87" customFormat="1" ht="105.75" customHeight="1" x14ac:dyDescent="0.25">
      <c r="A12" s="293" t="s">
        <v>86</v>
      </c>
      <c r="B12" s="31" t="s">
        <v>87</v>
      </c>
      <c r="C12" s="32" t="s">
        <v>169</v>
      </c>
      <c r="D12" s="32" t="s">
        <v>88</v>
      </c>
      <c r="E12" s="33" t="s">
        <v>89</v>
      </c>
      <c r="F12" s="34">
        <v>45017</v>
      </c>
      <c r="G12" s="232">
        <v>45260</v>
      </c>
      <c r="H12" s="243" t="s">
        <v>325</v>
      </c>
      <c r="I12" s="237" t="s">
        <v>324</v>
      </c>
      <c r="J12" s="290">
        <v>1</v>
      </c>
    </row>
    <row r="13" spans="1:10" s="87" customFormat="1" ht="79.5" thickBot="1" x14ac:dyDescent="0.3">
      <c r="A13" s="294"/>
      <c r="B13" s="35" t="s">
        <v>90</v>
      </c>
      <c r="C13" s="36" t="s">
        <v>295</v>
      </c>
      <c r="D13" s="36" t="s">
        <v>97</v>
      </c>
      <c r="E13" s="37" t="s">
        <v>294</v>
      </c>
      <c r="F13" s="38">
        <v>44936</v>
      </c>
      <c r="G13" s="233">
        <v>45280</v>
      </c>
      <c r="H13" s="243" t="s">
        <v>318</v>
      </c>
      <c r="I13" s="240" t="s">
        <v>317</v>
      </c>
      <c r="J13" s="290">
        <v>1</v>
      </c>
    </row>
    <row r="14" spans="1:10" x14ac:dyDescent="0.3">
      <c r="J14" s="278">
        <v>1</v>
      </c>
    </row>
  </sheetData>
  <sheetProtection algorithmName="SHA-512" hashValue="LwwnW49ZLIyaQG0SR6VNzOuy0mDJpNv3VaeU0SB/UqOuphK2T6nK02tth+c0lTFjVOTX5A8IpLO3/9/QG/DCxg==" saltValue="JZA5KkWXJolZG0IXnYOKNg==" spinCount="100000" sheet="1" formatCells="0" formatColumns="0"/>
  <mergeCells count="8">
    <mergeCell ref="A12:A13"/>
    <mergeCell ref="B6:C6"/>
    <mergeCell ref="A9:A10"/>
    <mergeCell ref="A1:I1"/>
    <mergeCell ref="A2:I2"/>
    <mergeCell ref="A3:I3"/>
    <mergeCell ref="A4:I4"/>
    <mergeCell ref="A5:I5"/>
  </mergeCells>
  <hyperlinks>
    <hyperlink ref="H7" r:id="rId1"/>
    <hyperlink ref="H8" r:id="rId2"/>
    <hyperlink ref="H13" r:id="rId3"/>
    <hyperlink ref="H9" r:id="rId4"/>
    <hyperlink ref="H12" r:id="rId5"/>
  </hyperlinks>
  <pageMargins left="0.70866141732283472" right="0.70866141732283472" top="0.74803149606299213" bottom="0.74803149606299213" header="0.31496062992125984" footer="0.31496062992125984"/>
  <pageSetup scale="45"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opLeftCell="F31" zoomScale="70" zoomScaleNormal="70" zoomScalePageLayoutView="70" workbookViewId="0">
      <selection activeCell="N7" sqref="N7"/>
    </sheetView>
  </sheetViews>
  <sheetFormatPr baseColWidth="10" defaultRowHeight="15" x14ac:dyDescent="0.25"/>
  <cols>
    <col min="1" max="1" width="10.28515625" style="100" bestFit="1" customWidth="1"/>
    <col min="2" max="2" width="35.85546875" style="115" customWidth="1"/>
    <col min="3" max="5" width="26.85546875" style="100" customWidth="1"/>
    <col min="6" max="6" width="17.140625" style="100" customWidth="1"/>
    <col min="7" max="7" width="15.42578125" style="100" customWidth="1"/>
    <col min="8" max="8" width="38.28515625" style="100" customWidth="1"/>
    <col min="9" max="9" width="31.85546875" style="100" customWidth="1"/>
    <col min="10" max="10" width="12.7109375" style="100" bestFit="1" customWidth="1"/>
    <col min="11" max="11" width="14.140625" style="100" customWidth="1"/>
    <col min="12" max="12" width="13.42578125" style="100" customWidth="1"/>
    <col min="13" max="13" width="16" style="100" customWidth="1"/>
    <col min="14" max="14" width="37.7109375" style="100" customWidth="1"/>
    <col min="15" max="15" width="35.7109375" style="100" customWidth="1"/>
    <col min="16" max="16" width="23.42578125" style="100" customWidth="1"/>
    <col min="17" max="20" width="11.42578125" style="100"/>
    <col min="21" max="21" width="25.42578125" style="100" bestFit="1" customWidth="1"/>
    <col min="22" max="16384" width="11.42578125" style="100"/>
  </cols>
  <sheetData>
    <row r="1" spans="1:21" ht="27.75" customHeight="1" thickBot="1" x14ac:dyDescent="0.3">
      <c r="A1" s="319"/>
      <c r="B1" s="319"/>
      <c r="C1" s="320"/>
      <c r="D1" s="321" t="s">
        <v>178</v>
      </c>
      <c r="E1" s="322"/>
      <c r="F1" s="322"/>
      <c r="G1" s="322"/>
      <c r="H1" s="322"/>
      <c r="I1" s="323" t="s">
        <v>179</v>
      </c>
      <c r="J1" s="324"/>
      <c r="K1" s="324"/>
      <c r="L1" s="324"/>
      <c r="M1" s="325"/>
      <c r="N1" s="332" t="s">
        <v>180</v>
      </c>
      <c r="O1" s="333"/>
      <c r="P1" s="99"/>
    </row>
    <row r="2" spans="1:21" ht="15.75" customHeight="1" thickBot="1" x14ac:dyDescent="0.3">
      <c r="A2" s="319"/>
      <c r="B2" s="319"/>
      <c r="C2" s="320"/>
      <c r="D2" s="334" t="s">
        <v>181</v>
      </c>
      <c r="E2" s="335"/>
      <c r="F2" s="335"/>
      <c r="G2" s="335"/>
      <c r="H2" s="335"/>
      <c r="I2" s="326"/>
      <c r="J2" s="327"/>
      <c r="K2" s="327"/>
      <c r="L2" s="327"/>
      <c r="M2" s="328"/>
      <c r="N2" s="338" t="s">
        <v>182</v>
      </c>
      <c r="O2" s="339"/>
      <c r="P2" s="99"/>
    </row>
    <row r="3" spans="1:21" ht="39" customHeight="1" thickBot="1" x14ac:dyDescent="0.3">
      <c r="A3" s="319"/>
      <c r="B3" s="319"/>
      <c r="C3" s="320"/>
      <c r="D3" s="336"/>
      <c r="E3" s="337"/>
      <c r="F3" s="337"/>
      <c r="G3" s="337"/>
      <c r="H3" s="337"/>
      <c r="I3" s="329"/>
      <c r="J3" s="330"/>
      <c r="K3" s="330"/>
      <c r="L3" s="330"/>
      <c r="M3" s="331"/>
      <c r="N3" s="340" t="s">
        <v>183</v>
      </c>
      <c r="O3" s="341"/>
      <c r="P3" s="99"/>
    </row>
    <row r="4" spans="1:21" ht="15.75" customHeight="1" thickBot="1" x14ac:dyDescent="0.3">
      <c r="A4" s="308" t="s">
        <v>184</v>
      </c>
      <c r="B4" s="309" t="s">
        <v>185</v>
      </c>
      <c r="C4" s="311" t="s">
        <v>186</v>
      </c>
      <c r="D4" s="311" t="s">
        <v>187</v>
      </c>
      <c r="E4" s="311" t="s">
        <v>188</v>
      </c>
      <c r="F4" s="317" t="s">
        <v>189</v>
      </c>
      <c r="G4" s="318"/>
      <c r="H4" s="305" t="s">
        <v>190</v>
      </c>
      <c r="I4" s="307" t="s">
        <v>191</v>
      </c>
      <c r="J4" s="312" t="s">
        <v>192</v>
      </c>
      <c r="K4" s="313"/>
      <c r="L4" s="314" t="s">
        <v>193</v>
      </c>
      <c r="M4" s="315" t="s">
        <v>194</v>
      </c>
      <c r="N4" s="316" t="s">
        <v>195</v>
      </c>
      <c r="O4" s="303" t="s">
        <v>196</v>
      </c>
      <c r="P4" s="99"/>
    </row>
    <row r="5" spans="1:21" s="104" customFormat="1" ht="12.75" x14ac:dyDescent="0.2">
      <c r="A5" s="308"/>
      <c r="B5" s="310"/>
      <c r="C5" s="311"/>
      <c r="D5" s="311"/>
      <c r="E5" s="311"/>
      <c r="F5" s="101" t="s">
        <v>197</v>
      </c>
      <c r="G5" s="102" t="s">
        <v>198</v>
      </c>
      <c r="H5" s="306"/>
      <c r="I5" s="307"/>
      <c r="J5" s="103" t="s">
        <v>199</v>
      </c>
      <c r="K5" s="103" t="s">
        <v>198</v>
      </c>
      <c r="L5" s="314"/>
      <c r="M5" s="315"/>
      <c r="N5" s="316"/>
      <c r="O5" s="304"/>
    </row>
    <row r="6" spans="1:21" s="104" customFormat="1" ht="183" customHeight="1" x14ac:dyDescent="0.2">
      <c r="A6" s="105" t="str">
        <f>'[1]IDENTIFICACIÓN DEL RIESGO'!A6</f>
        <v>RC1</v>
      </c>
      <c r="B6" s="106" t="str">
        <f>+'[1]IDENTIFICACIÓN DEL RIESGO'!B6</f>
        <v xml:space="preserve">SEGUIMIENTO Y CONTROL </v>
      </c>
      <c r="C6" s="107" t="str">
        <f>+'[1]IDENTIFICACIÓN DEL RIESGO'!D6</f>
        <v>Posibilidad de incurrir en omisión de reportar actos de corrupción observados en el ejercicio del actuar  del Instituto, para favorecer a terceros responsables. (Fraude)</v>
      </c>
      <c r="D6" s="108" t="str">
        <f>+'[1]IDENTIFICACIÓN DEL RIESGO'!F6</f>
        <v xml:space="preserve">*Tráfico de influencias por favorecimiento propio o de terceros
*Omisión ética de los líderes, responsables y colaboradores de los procesos del IFC, en ejercicio de sus funciones o actividades.
</v>
      </c>
      <c r="E6" s="108" t="str">
        <f>+'[1]IDENTIFICACIÓN DEL RIESGO'!G6</f>
        <v xml:space="preserve">* Pérdida de credibilidad al interior de la entidad en el ejercicio de control interno.
* Pérdida de imagen institucional.
* Investigaciones de tipo disciplinario que pueden derivar en responsabilidad fiscal y penal.
</v>
      </c>
      <c r="F6" s="109" t="str">
        <f>+'[1]PROBAB RIESGOS '!I5</f>
        <v>POSIBLE (3)</v>
      </c>
      <c r="G6" s="109" t="str">
        <f>+'[1]PROBAB RIESGOS '!I26</f>
        <v>MODERADO (3)</v>
      </c>
      <c r="H6" s="110" t="str">
        <f>+VLOOKUP(M38,$H$38:$I$62,2,0)</f>
        <v>ALTO</v>
      </c>
      <c r="I6" s="111" t="str">
        <f>+'[1]EVALUACION DE CONTROLES'!D4</f>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
      <c r="J6" s="111" t="s">
        <v>200</v>
      </c>
      <c r="K6" s="111" t="s">
        <v>201</v>
      </c>
      <c r="L6" s="105" t="str">
        <f>+VLOOKUP(O38,$H$38:$I$62,2,0)</f>
        <v>MODERADO</v>
      </c>
      <c r="M6" s="111" t="s">
        <v>202</v>
      </c>
      <c r="N6" s="111" t="str">
        <f>'[1]IDENTIFICACIÓN DEL RIESGO'!H6</f>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
      <c r="O6" s="111" t="s">
        <v>203</v>
      </c>
      <c r="P6" s="281" t="s">
        <v>377</v>
      </c>
    </row>
    <row r="7" spans="1:21" s="104" customFormat="1" ht="185.25" x14ac:dyDescent="0.2">
      <c r="A7" s="105" t="str">
        <f>'[1]IDENTIFICACIÓN DEL RIESGO'!A7</f>
        <v>RC2</v>
      </c>
      <c r="B7" s="106" t="str">
        <f>+'[1]IDENTIFICACIÓN DEL RIESGO'!B7</f>
        <v xml:space="preserve">GESTION FINANCIERA </v>
      </c>
      <c r="C7" s="107" t="str">
        <f>+'[1]IDENTIFICACIÓN DEL RIESGO'!D7</f>
        <v>Posibilidad de incurrir en fraudes por manejos administrativos y operativos errados  que beneficien intereses propios o de terceros por parte de los que intervienen en el desarrollo de los procedimientos de Tesoreria. (Fraude - Peculado)</v>
      </c>
      <c r="D7" s="108" t="str">
        <f>+'[1]IDENTIFICACIÓN DEL RIESGO'!F7</f>
        <v xml:space="preserve">*Tráfico de influencias, deshonestidad, soborno.
*Manejo inadecuado de claves y token 
*Demora en la conciliación bancaria.
*Fallas en sistema de información.
* Abuso de poder y abuso de confianza
*Reporte de información no confiable.
</v>
      </c>
      <c r="E7" s="108" t="str">
        <f>+'[1]IDENTIFICACIÓN DEL RIESGO'!G7</f>
        <v xml:space="preserve">* Irrecuperabilidad de recursos.
* Investigaciones y sanciones fiscales, disciplinarias.
* Desgaste administrativo
* Pérdida de recursos.  
</v>
      </c>
      <c r="F7" s="109" t="str">
        <f>+'[1]PROBAB RIESGOS '!I6</f>
        <v>POSIBLE (3)</v>
      </c>
      <c r="G7" s="109" t="str">
        <f>+'[1]PROBAB RIESGOS '!I27</f>
        <v>MODERADO (3)</v>
      </c>
      <c r="H7" s="110" t="str">
        <f>+VLOOKUP(M39,$H$38:$I$62,2,0)</f>
        <v>ALTO</v>
      </c>
      <c r="I7" s="111" t="str">
        <f>+'[1]EVALUACION DE CONTROLES'!D5</f>
        <v xml:space="preserve">*Aplicar auditorias especiales al área de tesorería.
*Revisar la debida ejecución de los procedimientos y su correcta aplicabilidad.
*Validar aleatoriamente procesos detallados de tesorería para detectar alertas tempranas.
</v>
      </c>
      <c r="J7" s="111" t="s">
        <v>200</v>
      </c>
      <c r="K7" s="111" t="s">
        <v>201</v>
      </c>
      <c r="L7" s="105" t="str">
        <f>+VLOOKUP(O45,$H$38:$I$62,2,0)</f>
        <v>MODERADO</v>
      </c>
      <c r="M7" s="111" t="s">
        <v>202</v>
      </c>
      <c r="N7" s="111" t="str">
        <f>'[1]IDENTIFICACIÓN DEL RIESGO'!H7</f>
        <v xml:space="preserve">*Aplicar auditorias especiales al área de tesorería.
*Revisar la debida ejecución de los procedimientos y su correcta aplicabilidad.
*Validar aleatoriamente procesos detallados de tesorería para detectar alertas tempranas.
</v>
      </c>
      <c r="O7" s="111" t="s">
        <v>204</v>
      </c>
      <c r="P7" s="281" t="s">
        <v>378</v>
      </c>
    </row>
    <row r="8" spans="1:21" s="104" customFormat="1" ht="88.5" customHeight="1" x14ac:dyDescent="0.25">
      <c r="A8" s="105" t="str">
        <f>'[1]IDENTIFICACIÓN DEL RIESGO'!A8</f>
        <v>RC3</v>
      </c>
      <c r="B8" s="106" t="str">
        <f>+'[1]IDENTIFICACIÓN DEL RIESGO'!B8</f>
        <v xml:space="preserve">GESTION FINANCIERA </v>
      </c>
      <c r="C8" s="107" t="str">
        <f>+'[1]IDENTIFICACIÓN DEL RIESGO'!D8</f>
        <v>Posibilidad de incurrir en fraudes por manejos administrativos y operativos errados  que beneficien intereses propios o de terceros por parte de los que intervienen en el desarrollo de los procedimientos asociados al área de presupuesto  contabilidad. (Fraude - Peculado)</v>
      </c>
      <c r="D8" s="108" t="str">
        <f>+'[1]IDENTIFICACIÓN DEL RIESGO'!F8</f>
        <v xml:space="preserve">*Ausencia de políticas y procedimientos  de seguridad de la información.
*Carencia de recursos para cumplir con la programación pactada en pagos. 
*Distorsión de los flujos proyectados de caja.                                                               
*Ataque externo a las redes de los sistemas de información del Instituto.
*Intervención indebida de un(os) servidor(es) público(s) para alterar el sistema y/o borrar información.
*Cambio de los estados financieros con el fin de encubrir operaciones fraudulentas.
*Ejecución de gastos no autorizados o no incluidos en el plan de adquisiciones 
*Cambio de los estados financieros con el fin de encubrir operaciones fraudulentas.
</v>
      </c>
      <c r="E8" s="108" t="str">
        <f>+'[1]IDENTIFICACIÓN DEL RIESGO'!G8</f>
        <v xml:space="preserve">* Incumplimiento y afectación presupuestal aprobado para la respectiva vigencia.
*Perdida de seguridad, confiable e integridad de la información.
* No generación de la información presupuestal.
* Fuga de información privilegiada y posibles sanciones.
* Reprocesos, perdidas económicas y posibles sanciones al Instituto y/o servidores responsables.
*Detrimento patrimonial.
*Afectación de la liquidez.
* Desgaste administrativo.                       
* Incumplimiento de metas.   
</v>
      </c>
      <c r="F8" s="109" t="str">
        <f>+'[1]PROBAB RIESGOS '!I7</f>
        <v>POSIBLE (3)</v>
      </c>
      <c r="G8" s="109" t="str">
        <f>+'[1]PROBAB RIESGOS '!I28</f>
        <v>MODERADO (3)</v>
      </c>
      <c r="H8" s="110" t="str">
        <f>+VLOOKUP(H50,$H$38:$I$62,2,0)</f>
        <v>ALTO</v>
      </c>
      <c r="I8" s="111" t="str">
        <f>+'[1]EVALUACION DE CONTROLES'!D6</f>
        <v xml:space="preserve">* Aplicar auditorias especiales al área de presupuesto y contabilidad.
* Revisar la debida ejecución de los procedimientos y su correcta aplicabilidad.
* Validar aleatoriamente procesos detallados de presupuesto y contabilidad para detectar alertas tempranas.
</v>
      </c>
      <c r="J8" s="112"/>
      <c r="K8" s="112"/>
      <c r="L8" s="105" t="str">
        <f>+VLOOKUP(O40,$H$38:$I$62,2,0)</f>
        <v>MODERADO</v>
      </c>
      <c r="M8" s="112" t="s">
        <v>202</v>
      </c>
      <c r="N8" s="111" t="str">
        <f>'[1]IDENTIFICACIÓN DEL RIESGO'!H8</f>
        <v xml:space="preserve">* Aplicar auditorias especiales al área de presupuesto y contabilidad.
* Revisar la debida ejecución de los procedimientos y su correcta aplicabilidad.
* Validar aleatoriamente procesos detallados de presupuesto y contabilidad para detectar alertas tempranas.
</v>
      </c>
      <c r="O8" s="111" t="s">
        <v>204</v>
      </c>
      <c r="P8" s="281" t="s">
        <v>378</v>
      </c>
      <c r="Q8" s="100"/>
      <c r="R8" s="100"/>
      <c r="S8" s="100"/>
      <c r="T8" s="100"/>
      <c r="U8" s="100"/>
    </row>
    <row r="9" spans="1:21" ht="384.75" x14ac:dyDescent="0.25">
      <c r="A9" s="105" t="str">
        <f>'[1]IDENTIFICACIÓN DEL RIESGO'!A9</f>
        <v>RC4</v>
      </c>
      <c r="B9" s="106" t="str">
        <f>+'[1]IDENTIFICACIÓN DEL RIESGO'!B9</f>
        <v xml:space="preserve">GESTION DOCUMENTAL </v>
      </c>
      <c r="C9" s="107" t="str">
        <f>+'[1]IDENTIFICACIÓN DEL RIESGO'!D9</f>
        <v>Posibilidad de incurrir en fallas amdinistrativas por inadecuada salvaguarda y custodia de los documentos de la entidad y administrados por la entidad con información de terceros. (Utilización indebida de información oficial privilegiada)</v>
      </c>
      <c r="D9" s="108" t="str">
        <f>+'[1]IDENTIFICACIÓN DEL RIESGO'!F9</f>
        <v xml:space="preserve">*Inexistencia de un protocolo o reglamento donde se especifiquen las condiciones del prestamo de documentos.
*Fallas o errores en el software de gestión documental.
*Recurso humano no capacitado y competente.
*Instalaciones inadecuadas y poco seguras. 
*Acceso no restringido a las áreas de custodia de información. 
*Préstamo de documentos sin control y registro.
*Abuso de poder y de confianza.
*Inexistencia en el control y seguimiento en la entrega de archivo de gestión a archivo central.
*Extravío de documentos custodiados por el archivo central.
</v>
      </c>
      <c r="E9" s="108" t="str">
        <f>+'[1]IDENTIFICACIÓN DEL RIESGO'!G9</f>
        <v xml:space="preserve">* Investigaciones disciplinarias a servidores públicos responsables.
* Pérdida procesal. 
* Desamparo de garantías. 
* Detrimento patrimonial. 
* Desgaste administrativo.
</v>
      </c>
      <c r="F9" s="109" t="str">
        <f>+'[1]PROBAB RIESGOS '!I8</f>
        <v>POSIBLE (3)</v>
      </c>
      <c r="G9" s="109" t="str">
        <f>+'[1]PROBAB RIESGOS '!I29</f>
        <v>MODERADO (3)</v>
      </c>
      <c r="H9" s="110" t="str">
        <f>+VLOOKUP(M41,$H$38:$I$62,2,0)</f>
        <v>ALTO</v>
      </c>
      <c r="I9" s="111" t="str">
        <f>+'[1]EVALUACION DE CONTROLES'!D7</f>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
      <c r="J9" s="111" t="s">
        <v>200</v>
      </c>
      <c r="K9" s="111" t="s">
        <v>201</v>
      </c>
      <c r="L9" s="105" t="str">
        <f>+VLOOKUP(O42,$H$38:$I$62,2,0)</f>
        <v>MODERADO</v>
      </c>
      <c r="M9" s="111" t="s">
        <v>202</v>
      </c>
      <c r="N9" s="111" t="str">
        <f>'[1]IDENTIFICACIÓN DEL RIESGO'!H9</f>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
      <c r="O9" s="111" t="s">
        <v>205</v>
      </c>
      <c r="P9" s="281" t="s">
        <v>378</v>
      </c>
    </row>
    <row r="10" spans="1:21" ht="199.5" x14ac:dyDescent="0.25">
      <c r="A10" s="105" t="str">
        <f>'[1]IDENTIFICACIÓN DEL RIESGO'!A10</f>
        <v>RC5</v>
      </c>
      <c r="B10" s="106" t="str">
        <f>+'[1]IDENTIFICACIÓN DEL RIESGO'!B10</f>
        <v xml:space="preserve">RECURSOS FISICOS </v>
      </c>
      <c r="C10" s="107" t="str">
        <f>+'[1]IDENTIFICACIÓN DEL RIESGO'!D10</f>
        <v>Posibilidad de perdida de equipos y muebles derivadas del hurto de los mismos. (Peculado)</v>
      </c>
      <c r="D10" s="108" t="str">
        <f>+'[1]IDENTIFICACIÓN DEL RIESGO'!F10</f>
        <v xml:space="preserve">*Falta de control en el almacenamiento de muebles y enseres.
*Diferencias entre el inventario real  y los registros
*Controles de seguridad ineficientes.
*Abuso de confianza y abuso de autoridad.
*Controles ineficientes en la entrada y salida de bienes.
</v>
      </c>
      <c r="E10" s="108" t="str">
        <f>+'[1]IDENTIFICACIÓN DEL RIESGO'!G10</f>
        <v xml:space="preserve">* Detrimento patrimonial
* Disminución de activos.
* Afectación en la normal operación del instituto.
* Desgaste administrativo.
* Investigaciones disciplinarias o fiscales a responsables. </v>
      </c>
      <c r="F10" s="109" t="str">
        <f>+'[1]PROBAB RIESGOS '!I9</f>
        <v>IMPROBABLE (2)</v>
      </c>
      <c r="G10" s="109" t="str">
        <f>+'[1]PROBAB RIESGOS '!I30</f>
        <v>MAYOR (4)</v>
      </c>
      <c r="H10" s="110" t="str">
        <f>+VLOOKUP(M43,$H$38:$I$62,2,0)</f>
        <v>ALTO</v>
      </c>
      <c r="I10" s="111" t="str">
        <f>+'[1]EVALUACION DE CONTROLES'!D8</f>
        <v>* Garantizar la existencia de póliza de amparo de bienes vigente.</v>
      </c>
      <c r="J10" s="111" t="s">
        <v>200</v>
      </c>
      <c r="K10" s="111" t="s">
        <v>201</v>
      </c>
      <c r="L10" s="105" t="str">
        <f>+VLOOKUP(O38,$H$38:$I$62,2,0)</f>
        <v>MODERADO</v>
      </c>
      <c r="M10" s="111" t="s">
        <v>206</v>
      </c>
      <c r="N10" s="111" t="str">
        <f>'[1]IDENTIFICACIÓN DEL RIESGO'!H10</f>
        <v>* Garantizar la existencia de póliza de amparo de bienes vigente.</v>
      </c>
      <c r="O10" s="111" t="s">
        <v>207</v>
      </c>
      <c r="P10" s="281" t="s">
        <v>378</v>
      </c>
    </row>
    <row r="11" spans="1:21" ht="199.5" x14ac:dyDescent="0.25">
      <c r="A11" s="105" t="str">
        <f>'[1]IDENTIFICACIÓN DEL RIESGO'!A11</f>
        <v>RC6</v>
      </c>
      <c r="B11" s="106" t="str">
        <f>+'[1]IDENTIFICACIÓN DEL RIESGO'!B11</f>
        <v>CONTRATACION</v>
      </c>
      <c r="C11" s="107" t="str">
        <f>+'[1]IDENTIFICACIÓN DEL RIESGO'!D11</f>
        <v>Posibilidad de incurrir en indebido tratamiento de los procesos de contratación para favorecer a proponentes o terceros sin el cumplimiento de los parametros y requisitos técnicos y legales establecidos. (Cohecho)</v>
      </c>
      <c r="D11" s="108" t="str">
        <f>+'[1]IDENTIFICACIÓN DEL RIESGO'!F11</f>
        <v xml:space="preserve">*Incumplimiento en la aplicación de la normatividad vigente.
*Omisión de obligaciones y responsabilidades.
*Creación de necesidades para favorecimiento a un tercero.
*Establecimiento por parte de la Entidad de requisitos habilitantes o evaluativos que favorezcan un proponente.
</v>
      </c>
      <c r="E11" s="108" t="str">
        <f>+'[1]IDENTIFICACIÓN DEL RIESGO'!G11</f>
        <v xml:space="preserve">* Perjuicio para el Instituto
* Exposición de recursos públicos y detrimento Patrimonial.
* Desgaste administrativo y financiero.
* Demandas o sanciones.
</v>
      </c>
      <c r="F11" s="109" t="str">
        <f>+'[1]PROBAB RIESGOS '!I10</f>
        <v>POSIBLE (3)</v>
      </c>
      <c r="G11" s="109" t="str">
        <f>+'[1]PROBAB RIESGOS '!I31</f>
        <v>MODERADO (3)</v>
      </c>
      <c r="H11" s="110" t="str">
        <f>+VLOOKUP(M44,$H$38:$I$62,2,0)</f>
        <v>ALTO</v>
      </c>
      <c r="I11" s="111" t="str">
        <f>+'[1]EVALUACION DE CONTROLES'!D9</f>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
      <c r="J11" s="111" t="s">
        <v>200</v>
      </c>
      <c r="K11" s="111" t="s">
        <v>201</v>
      </c>
      <c r="L11" s="105" t="str">
        <f>+VLOOKUP(O43,$H$38:$I$62,2,0)</f>
        <v>MODERADO</v>
      </c>
      <c r="M11" s="111" t="s">
        <v>202</v>
      </c>
      <c r="N11" s="111" t="str">
        <f>'[1]IDENTIFICACIÓN DEL RIESGO'!H11</f>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
      <c r="O11" s="111" t="s">
        <v>208</v>
      </c>
      <c r="P11" s="281" t="s">
        <v>378</v>
      </c>
    </row>
    <row r="12" spans="1:21" ht="142.5" x14ac:dyDescent="0.25">
      <c r="A12" s="105" t="str">
        <f>'[1]IDENTIFICACIÓN DEL RIESGO'!A12</f>
        <v>RC7</v>
      </c>
      <c r="B12" s="106" t="str">
        <f>+'[1]IDENTIFICACIÓN DEL RIESGO'!B12</f>
        <v>CONTRATACION</v>
      </c>
      <c r="C12" s="107" t="str">
        <f>+'[1]IDENTIFICACIÓN DEL RIESGO'!D12</f>
        <v>Posibilidad de incurrir en omisión y favorecimiento de terceros por el Incumplimiento del objeto contractual o de las obligaciones del contrato por parte del contratista. (Cohecho)</v>
      </c>
      <c r="D12" s="108" t="str">
        <f>+'[1]IDENTIFICACIÓN DEL RIESGO'!F12</f>
        <v>*Fallas en el proceso de revisión por parte de los supervisores.
*Falta de monitoreo en el desarrollo de las actividades de los contratistas.
*Tráfico de influencias por favorecimiento propio o de terceros,</v>
      </c>
      <c r="E12" s="108" t="str">
        <f>+'[1]IDENTIFICACIÓN DEL RIESGO'!G12</f>
        <v xml:space="preserve">* Perjuicio para el Instituto.
* Detrimento Patrimonial.
* Desgaste administrativo y financiero.
</v>
      </c>
      <c r="F12" s="109" t="str">
        <f>+'[1]PROBAB RIESGOS '!I11</f>
        <v>POSIBLE (3)</v>
      </c>
      <c r="G12" s="109" t="str">
        <f>+'[1]PROBAB RIESGOS '!I32</f>
        <v>MODERADO (3)</v>
      </c>
      <c r="H12" s="110" t="str">
        <f>+VLOOKUP(M45,$H$38:$I$62,2,0)</f>
        <v>ALTO</v>
      </c>
      <c r="I12" s="111" t="str">
        <f>+'[1]EVALUACION DE CONTROLES'!D10</f>
        <v xml:space="preserve">* Verificación del cumplimiento de obligaciones por parte del supervisor.
* Revisión del cumplimiento de las responsabilidades del contratista por parte del área financiera y el ordenador del gasto.
</v>
      </c>
      <c r="J12" s="111" t="s">
        <v>200</v>
      </c>
      <c r="K12" s="111" t="s">
        <v>201</v>
      </c>
      <c r="L12" s="105" t="str">
        <f>+VLOOKUP(O44,$H$38:$I$62,2,0)</f>
        <v>MODERADO</v>
      </c>
      <c r="M12" s="111" t="s">
        <v>202</v>
      </c>
      <c r="N12" s="111" t="str">
        <f>'[1]IDENTIFICACIÓN DEL RIESGO'!H12</f>
        <v xml:space="preserve">* Verificación del cumplimiento de obligaciones por parte del supervisor.
* Revisión del cumplimiento de las responsabilidades del contratista por parte del área financiera y el ordenador del gasto.
</v>
      </c>
      <c r="O12" s="111" t="s">
        <v>208</v>
      </c>
      <c r="P12" s="281" t="s">
        <v>378</v>
      </c>
    </row>
    <row r="13" spans="1:21" ht="75.75" customHeight="1" x14ac:dyDescent="0.25">
      <c r="A13" s="105" t="str">
        <f>'[1]IDENTIFICACIÓN DEL RIESGO'!A13</f>
        <v>RC8</v>
      </c>
      <c r="B13" s="106" t="str">
        <f>+'[1]IDENTIFICACIÓN DEL RIESGO'!B13</f>
        <v xml:space="preserve">ATENCION AL CLIENTE Y COMUNICACIONES </v>
      </c>
      <c r="C13" s="107" t="str">
        <f>+'[1]IDENTIFICACIÓN DEL RIESGO'!D13</f>
        <v>Posibilidad de incurrir en perdida  reputacional y economica por la omisión de respuestas oportunas y adecuadas dentro del manejo de PQR´s. (Disciplinario)</v>
      </c>
      <c r="D13" s="108" t="str">
        <f>+'[1]IDENTIFICACIÓN DEL RIESGO'!F13</f>
        <v xml:space="preserve">*Fallas administrativas.
*Omisión del procedimiento de atención al cliente y comunicaciones, resoluciones y directivas para la atención oportuna de las solicitudes.
*Debilidad en los procesos y en las etapas de seguimiento.
</v>
      </c>
      <c r="E13" s="108" t="str">
        <f>+'[1]IDENTIFICACIÓN DEL RIESGO'!G13</f>
        <v xml:space="preserve">* Desgaste administrativo.
* Perjuicio para el Instituto.
* Implicaciones económicas
* Implicaciones disciplinarias a servidores públicos responsables. 
* Demoras en la entrega de las comunicaciones oficiales enviadas y recibidas, viéndose reflejada en el vencimiento de tiempos de respuesta.
</v>
      </c>
      <c r="F13" s="109" t="str">
        <f>+'[1]PROBAB RIESGOS '!I12</f>
        <v>PROBABLE (4)</v>
      </c>
      <c r="G13" s="109" t="str">
        <f>+'[1]PROBAB RIESGOS '!I33</f>
        <v>MODERADO (3)</v>
      </c>
      <c r="H13" s="110" t="str">
        <f>+VLOOKUP(H45,$H$38:$I$62,2,0)</f>
        <v>ALTO</v>
      </c>
      <c r="I13" s="111" t="str">
        <f>+'[1]EVALUACION DE CONTROLES'!D11</f>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
      <c r="J13" s="111" t="s">
        <v>209</v>
      </c>
      <c r="K13" s="111" t="s">
        <v>210</v>
      </c>
      <c r="L13" s="105" t="str">
        <f>+VLOOKUP(O44,$H$38:$I$62,2,0)</f>
        <v>MODERADO</v>
      </c>
      <c r="M13" s="111" t="s">
        <v>202</v>
      </c>
      <c r="N13" s="111" t="str">
        <f>'[1]IDENTIFICACIÓN DEL RIESGO'!H13</f>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
      <c r="O13" s="111" t="s">
        <v>211</v>
      </c>
      <c r="P13" s="281" t="s">
        <v>378</v>
      </c>
    </row>
    <row r="14" spans="1:21" ht="302.25" customHeight="1" x14ac:dyDescent="0.25">
      <c r="A14" s="105" t="str">
        <f>'[1]IDENTIFICACIÓN DEL RIESGO'!A14</f>
        <v>RC9</v>
      </c>
      <c r="B14" s="106" t="str">
        <f>+'[1]IDENTIFICACIÓN DEL RIESGO'!B14</f>
        <v xml:space="preserve">GESTION FINANCIACION </v>
      </c>
      <c r="C14" s="107" t="str">
        <f>+'[1]IDENTIFICACIÓN DEL RIESGO'!D14</f>
        <v>Posibilidad de recibir o solicitar cualquier dadiva u otorgar beneficio a nombre propio o de tercero en ejercio de sus funciones administrativas u operativas  derivadas de la concentración del poder o de deficiencias de los procedimientos asociados al portafolio de productos y servicios.(Cohecho Propio e Impropio)</v>
      </c>
      <c r="D14" s="108" t="str">
        <f>+'[1]IDENTIFICACIÓN DEL RIESGO'!F14</f>
        <v xml:space="preserve">*Cobro y/o recibo de dádivas por otorgamiento de crédito.
*Tráfico de influencias para la emisión de conceptos, que puedan beneficiar a personas naturales o jurídicas.
*Deshonestidad de los funcionarios del Instituto.
*Tramite de productos o servicios sin el cumplimiento de los requisitos requeridos. 
*Incumplimiento de procedimiento PGN01-00 RECEPCIÓN ESTUDIO Y APROBACION DE CREDITO y demás procedimientos.
*Aplicación errada de pagos en el sistema con intención directa de beneficios a terceros.
</v>
      </c>
      <c r="E14" s="108" t="str">
        <f>+'[1]IDENTIFICACIÓN DEL RIESGO'!G14</f>
        <v xml:space="preserve">* Perdida Reputacional.
* Incumplimiento de inversiones y posible detrimento patrimonial.
* Deterioro y posible pérdida de activos de la entidad.
* Iliquidez del instituto.
* Disminución de la rentabilidad.
* Aumento de los índices de cartera vencida.
</v>
      </c>
      <c r="F14" s="109" t="str">
        <f>+'[1]PROBAB RIESGOS '!I13</f>
        <v>IMPROBABLE (2)</v>
      </c>
      <c r="G14" s="109" t="str">
        <f>+'[1]PROBAB RIESGOS '!I34</f>
        <v>MAYOR (4)</v>
      </c>
      <c r="H14" s="110" t="str">
        <f t="shared" ref="H14" si="0">+VLOOKUP(M46,$H$38:$I$62,2,0)</f>
        <v>ALTO</v>
      </c>
      <c r="I14" s="111" t="str">
        <f>+'[1]EVALUACION DE CONTROLES'!D12</f>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
      <c r="J14" s="111" t="s">
        <v>200</v>
      </c>
      <c r="K14" s="111" t="s">
        <v>201</v>
      </c>
      <c r="L14" s="105" t="str">
        <f>+VLOOKUP(O46,$H$38:$I$62,2,0)</f>
        <v>MODERADO</v>
      </c>
      <c r="M14" s="111" t="s">
        <v>206</v>
      </c>
      <c r="N14" s="111" t="str">
        <f>'[1]IDENTIFICACIÓN DEL RIESGO'!H14</f>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
      <c r="O14" s="111" t="s">
        <v>212</v>
      </c>
      <c r="P14" s="281" t="s">
        <v>378</v>
      </c>
    </row>
    <row r="15" spans="1:21" ht="228" x14ac:dyDescent="0.25">
      <c r="A15" s="105" t="str">
        <f>'[1]IDENTIFICACIÓN DEL RIESGO'!A15</f>
        <v>RC10</v>
      </c>
      <c r="B15" s="106" t="str">
        <f>+'[1]IDENTIFICACIÓN DEL RIESGO'!B15</f>
        <v xml:space="preserve">GESTION TECNOLOGICA </v>
      </c>
      <c r="C15" s="107" t="str">
        <f>+'[1]IDENTIFICACIÓN DEL RIESGO'!D15</f>
        <v>Posibilidad de incurrir afectación económica y reputacional por la afectación de los canales informáticos que ponen en riesgo la continuidad del negocio y los activos informáticos de la entidad, debido a fallas en la conservación y seguridad de los sistemas que contienen el almacenamiento, conservación y cuidado de la información sistemática. (Fraude)</v>
      </c>
      <c r="D15" s="108" t="str">
        <f>+'[1]IDENTIFICACIÓN DEL RIESGO'!F15</f>
        <v xml:space="preserve">*Complicidad con terceros.
*No aplicación de perfiles de seguridad. 
*Falta de políticas para el manejo de información.
*Abuso de autoridad y abuso de confianza en el manejo de la información en los sistemas y su manipulación.
*Deshabilitación de la protección del sistema  por manipulación malintencionada de los equipos.
</v>
      </c>
      <c r="E15" s="108" t="str">
        <f>+'[1]IDENTIFICACIÓN DEL RIESGO'!G15</f>
        <v xml:space="preserve">* Información no confiable
* Pérdida de imagen institucional 
* Investigaciones disciplinarias.
* Detrimento Patrimonial.
</v>
      </c>
      <c r="F15" s="109" t="str">
        <f>+'[1]PROBAB RIESGOS '!I14</f>
        <v>IMPROBABLE (2)</v>
      </c>
      <c r="G15" s="109" t="str">
        <f>+'[1]PROBAB RIESGOS '!I35</f>
        <v>MAYOR 4</v>
      </c>
      <c r="H15" s="110" t="str">
        <f>+VLOOKUP(H53,$H$38:$I$62,2,0)</f>
        <v>EXTREMO</v>
      </c>
      <c r="I15" s="111" t="str">
        <f>+'[1]EVALUACION DE CONTROLES'!D13</f>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
      <c r="J15" s="111" t="s">
        <v>200</v>
      </c>
      <c r="K15" s="111" t="s">
        <v>201</v>
      </c>
      <c r="L15" s="105" t="str">
        <f>+VLOOKUP(O46,$H$38:$I$62,2,0)</f>
        <v>MODERADO</v>
      </c>
      <c r="M15" s="111" t="s">
        <v>202</v>
      </c>
      <c r="N15" s="111" t="str">
        <f>'[1]IDENTIFICACIÓN DEL RIESGO'!H15</f>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
      <c r="O15" s="111" t="s">
        <v>213</v>
      </c>
      <c r="P15" s="281" t="s">
        <v>378</v>
      </c>
    </row>
    <row r="16" spans="1:21" ht="129.75" customHeight="1" x14ac:dyDescent="0.25">
      <c r="A16" s="105" t="str">
        <f>'[1]IDENTIFICACIÓN DEL RIESGO'!A16</f>
        <v>RC11</v>
      </c>
      <c r="B16" s="106" t="str">
        <f>+'[1]IDENTIFICACIÓN DEL RIESGO'!B16</f>
        <v xml:space="preserve">ADMINISTRACION DEL TALENTO HUMANO </v>
      </c>
      <c r="C16" s="107" t="str">
        <f>+'[1]IDENTIFICACIÓN DEL RIESGO'!D16</f>
        <v>Posibilidad de incurrir en falsedad ideológica o material por la liquidación y pago incorrecta de nómina y prestaciones sociales. (Detrimento Patrimonial - Disciplinario)</v>
      </c>
      <c r="D16" s="108" t="str">
        <f>+'[1]IDENTIFICACIÓN DEL RIESGO'!F16</f>
        <v xml:space="preserve">* Reporte inadecuado a talento humano de novedades. 
* Omisión del  registro de novedades de nómina en el sistema. 
* Fallas del sistema en la parametrización y liquidación de valores (módulo human solution IAS).
</v>
      </c>
      <c r="E16" s="108" t="str">
        <f>+'[1]IDENTIFICACIÓN DEL RIESGO'!G16</f>
        <v xml:space="preserve">* Pérdidas Económicas. 
* Investigaciones disciplinarias, fiscales y/o penales a los servidores públicos responsables.
* Pérdida de credibilidad y pérdida de confianza.
</v>
      </c>
      <c r="F16" s="109" t="str">
        <f>+'[1]PROBAB RIESGOS '!I15</f>
        <v>IMPROBABLE (2)</v>
      </c>
      <c r="G16" s="109" t="str">
        <f>+'[1]PROBAB RIESGOS '!I36</f>
        <v>MODERADO 3</v>
      </c>
      <c r="H16" s="105" t="str">
        <f>VLOOKUP(H55,H38:I62,2,FALSE)</f>
        <v>MODERADO</v>
      </c>
      <c r="I16" s="111" t="str">
        <f>+'[1]EVALUACION DE CONTROLES'!D14</f>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
      <c r="J16" s="111" t="s">
        <v>214</v>
      </c>
      <c r="K16" s="111" t="s">
        <v>210</v>
      </c>
      <c r="L16" s="105" t="str">
        <f>+VLOOKUP(O47,$H$38:$I$62,2,0)</f>
        <v>BAJO</v>
      </c>
      <c r="M16" s="111" t="s">
        <v>206</v>
      </c>
      <c r="N16" s="111" t="str">
        <f>'[1]IDENTIFICACIÓN DEL RIESGO'!H16</f>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
      <c r="O16" s="111" t="s">
        <v>215</v>
      </c>
      <c r="P16" s="281" t="s">
        <v>378</v>
      </c>
    </row>
    <row r="17" ht="57" customHeight="1" x14ac:dyDescent="0.25"/>
    <row r="38" spans="3:18" x14ac:dyDescent="0.25">
      <c r="C38" s="113" t="s">
        <v>216</v>
      </c>
      <c r="D38" s="113"/>
      <c r="E38" s="113"/>
      <c r="F38" s="113" t="s">
        <v>217</v>
      </c>
      <c r="G38" s="113"/>
      <c r="H38" s="113" t="str">
        <f>CONCATENATE(C38,F38)</f>
        <v>CASI SEGURO (5)CATASTRÓFICO (5)</v>
      </c>
      <c r="I38" s="113" t="s">
        <v>218</v>
      </c>
      <c r="J38" s="113" t="str">
        <f>+VLOOKUP(M38,$H$38:$I$62,2,0)</f>
        <v>ALTO</v>
      </c>
      <c r="K38" s="113"/>
      <c r="L38" s="113"/>
      <c r="M38" s="113" t="str">
        <f>+CONCATENATE(F6,G6)</f>
        <v>POSIBLE (3)MODERADO (3)</v>
      </c>
      <c r="O38" s="100" t="str">
        <f>+CONCATENATE(J6,K6)</f>
        <v>IMPROBABLE (2)MODERADO (3)</v>
      </c>
      <c r="P38" s="100" t="s">
        <v>219</v>
      </c>
      <c r="R38" s="100" t="s">
        <v>220</v>
      </c>
    </row>
    <row r="39" spans="3:18" x14ac:dyDescent="0.25">
      <c r="C39" s="113" t="s">
        <v>221</v>
      </c>
      <c r="D39" s="113"/>
      <c r="E39" s="113"/>
      <c r="F39" s="113" t="s">
        <v>222</v>
      </c>
      <c r="G39" s="113"/>
      <c r="H39" s="113" t="str">
        <f>CONCATENATE(C38,F39)</f>
        <v>CASI SEGURO (5)MAYOR (4)</v>
      </c>
      <c r="I39" s="113" t="s">
        <v>218</v>
      </c>
      <c r="J39" s="81"/>
      <c r="K39" s="81"/>
      <c r="L39" s="81"/>
      <c r="M39" s="113" t="str">
        <f>+CONCATENATE(F7,G7)</f>
        <v>POSIBLE (3)MODERADO (3)</v>
      </c>
      <c r="O39" s="100" t="str">
        <f>+CONCATENATE(J8,K8)</f>
        <v/>
      </c>
      <c r="P39" s="114" t="s">
        <v>223</v>
      </c>
      <c r="R39" s="100" t="s">
        <v>202</v>
      </c>
    </row>
    <row r="40" spans="3:18" x14ac:dyDescent="0.25">
      <c r="C40" s="113" t="s">
        <v>209</v>
      </c>
      <c r="D40" s="113"/>
      <c r="E40" s="113"/>
      <c r="F40" s="113" t="s">
        <v>201</v>
      </c>
      <c r="G40" s="113"/>
      <c r="H40" s="113" t="str">
        <f>CONCATENATE(C38,F40)</f>
        <v>CASI SEGURO (5)MODERADO (3)</v>
      </c>
      <c r="I40" s="113" t="s">
        <v>218</v>
      </c>
      <c r="J40" s="113"/>
      <c r="K40" s="113"/>
      <c r="L40" s="113"/>
      <c r="M40" s="113" t="str">
        <f>+CONCATENATE(F8,G8)</f>
        <v>POSIBLE (3)MODERADO (3)</v>
      </c>
      <c r="O40" s="100" t="str">
        <f>+CONCATENATE(J9,K9)</f>
        <v>IMPROBABLE (2)MODERADO (3)</v>
      </c>
      <c r="P40" s="100" t="s">
        <v>224</v>
      </c>
      <c r="R40" s="100" t="s">
        <v>206</v>
      </c>
    </row>
    <row r="41" spans="3:18" x14ac:dyDescent="0.25">
      <c r="C41" s="113" t="s">
        <v>200</v>
      </c>
      <c r="D41" s="113"/>
      <c r="E41" s="113"/>
      <c r="F41" s="113" t="s">
        <v>210</v>
      </c>
      <c r="G41" s="113"/>
      <c r="H41" s="113" t="str">
        <f>CONCATENATE(C38,F41)</f>
        <v>CASI SEGURO (5)MENOR (2)</v>
      </c>
      <c r="I41" s="113" t="s">
        <v>225</v>
      </c>
      <c r="J41" s="113"/>
      <c r="K41" s="113"/>
      <c r="L41" s="113"/>
      <c r="M41" s="113" t="str">
        <f>+CONCATENATE(F9,G9)</f>
        <v>POSIBLE (3)MODERADO (3)</v>
      </c>
      <c r="O41" s="100" t="e">
        <f>+CONCATENATE(#REF!,#REF!)</f>
        <v>#REF!</v>
      </c>
      <c r="P41" s="100" t="s">
        <v>226</v>
      </c>
      <c r="R41" s="100" t="s">
        <v>227</v>
      </c>
    </row>
    <row r="42" spans="3:18" x14ac:dyDescent="0.25">
      <c r="C42" s="113" t="s">
        <v>214</v>
      </c>
      <c r="D42" s="113"/>
      <c r="E42" s="113"/>
      <c r="F42" s="113" t="s">
        <v>228</v>
      </c>
      <c r="G42" s="113"/>
      <c r="H42" s="113" t="str">
        <f>CONCATENATE(C38,F42)</f>
        <v>CASI SEGURO (5)INSIGNIFICANTE (1)</v>
      </c>
      <c r="I42" s="113" t="s">
        <v>225</v>
      </c>
      <c r="J42" s="113"/>
      <c r="K42" s="113"/>
      <c r="L42" s="113"/>
      <c r="M42" s="113" t="e">
        <f>+CONCATENATE(#REF!,#REF!)</f>
        <v>#REF!</v>
      </c>
      <c r="O42" s="100" t="str">
        <f>+CONCATENATE(J10,K10)</f>
        <v>IMPROBABLE (2)MODERADO (3)</v>
      </c>
      <c r="P42" s="114" t="s">
        <v>229</v>
      </c>
    </row>
    <row r="43" spans="3:18" x14ac:dyDescent="0.25">
      <c r="C43" s="113"/>
      <c r="D43" s="113"/>
      <c r="E43" s="113"/>
      <c r="F43" s="113"/>
      <c r="G43" s="113"/>
      <c r="H43" s="113" t="str">
        <f>CONCATENATE($C$39,F38)</f>
        <v>PROBABLE (4)CATASTRÓFICO (5)</v>
      </c>
      <c r="I43" s="113" t="s">
        <v>218</v>
      </c>
      <c r="J43" s="113"/>
      <c r="K43" s="113"/>
      <c r="L43" s="113"/>
      <c r="M43" s="113" t="str">
        <f>+CONCATENATE(F10,G10)</f>
        <v>IMPROBABLE (2)MAYOR (4)</v>
      </c>
      <c r="O43" s="100" t="str">
        <f>+CONCATENATE(J11,K11)</f>
        <v>IMPROBABLE (2)MODERADO (3)</v>
      </c>
      <c r="P43" s="114" t="s">
        <v>230</v>
      </c>
    </row>
    <row r="44" spans="3:18" x14ac:dyDescent="0.25">
      <c r="C44" s="113"/>
      <c r="D44" s="113"/>
      <c r="E44" s="113"/>
      <c r="F44" s="113"/>
      <c r="G44" s="113"/>
      <c r="H44" s="113" t="str">
        <f>CONCATENATE(C39,F39)</f>
        <v>PROBABLE (4)MAYOR (4)</v>
      </c>
      <c r="I44" s="113" t="s">
        <v>218</v>
      </c>
      <c r="J44" s="113"/>
      <c r="K44" s="113"/>
      <c r="L44" s="113"/>
      <c r="M44" s="113" t="str">
        <f>+CONCATENATE(F11,G11)</f>
        <v>POSIBLE (3)MODERADO (3)</v>
      </c>
      <c r="O44" s="100" t="str">
        <f>+CONCATENATE(J13,K13)</f>
        <v>POSIBLE (3)MENOR (2)</v>
      </c>
    </row>
    <row r="45" spans="3:18" x14ac:dyDescent="0.25">
      <c r="C45" s="113"/>
      <c r="D45" s="113"/>
      <c r="E45" s="113"/>
      <c r="F45" s="113"/>
      <c r="G45" s="113"/>
      <c r="H45" s="113" t="str">
        <f>CONCATENATE($C39,F40)</f>
        <v>PROBABLE (4)MODERADO (3)</v>
      </c>
      <c r="I45" s="113" t="s">
        <v>225</v>
      </c>
      <c r="J45" s="113"/>
      <c r="K45" s="113"/>
      <c r="L45" s="113"/>
      <c r="M45" s="113" t="str">
        <f>+CONCATENATE(F13,G13)</f>
        <v>PROBABLE (4)MODERADO (3)</v>
      </c>
      <c r="O45" s="100" t="str">
        <f>+CONCATENATE(J14,K14)</f>
        <v>IMPROBABLE (2)MODERADO (3)</v>
      </c>
    </row>
    <row r="46" spans="3:18" x14ac:dyDescent="0.25">
      <c r="C46" s="113"/>
      <c r="D46" s="113"/>
      <c r="E46" s="113"/>
      <c r="F46" s="113"/>
      <c r="G46" s="113"/>
      <c r="H46" s="113" t="str">
        <f>CONCATENATE($C39,F41)</f>
        <v>PROBABLE (4)MENOR (2)</v>
      </c>
      <c r="I46" s="113" t="s">
        <v>225</v>
      </c>
      <c r="J46" s="113"/>
      <c r="K46" s="113"/>
      <c r="L46" s="113"/>
      <c r="M46" s="113" t="str">
        <f>+CONCATENATE(F14,G14)</f>
        <v>IMPROBABLE (2)MAYOR (4)</v>
      </c>
      <c r="O46" s="100" t="str">
        <f>+CONCATENATE(J15,K15)</f>
        <v>IMPROBABLE (2)MODERADO (3)</v>
      </c>
    </row>
    <row r="47" spans="3:18" x14ac:dyDescent="0.25">
      <c r="C47" s="113"/>
      <c r="D47" s="113"/>
      <c r="E47" s="113"/>
      <c r="F47" s="113"/>
      <c r="G47" s="113"/>
      <c r="H47" s="113" t="str">
        <f>CONCATENATE($C39,F42)</f>
        <v>PROBABLE (4)INSIGNIFICANTE (1)</v>
      </c>
      <c r="I47" s="113" t="s">
        <v>231</v>
      </c>
      <c r="J47" s="113"/>
      <c r="K47" s="113"/>
      <c r="L47" s="113"/>
      <c r="M47" s="113" t="str">
        <f>+CONCATENATE(F15,G15)</f>
        <v>IMPROBABLE (2)MAYOR 4</v>
      </c>
      <c r="O47" s="100" t="str">
        <f>+CONCATENATE(J16,K16)</f>
        <v>RARA VEZ (1)MENOR (2)</v>
      </c>
    </row>
    <row r="48" spans="3:18" x14ac:dyDescent="0.25">
      <c r="C48" s="113"/>
      <c r="D48" s="113"/>
      <c r="E48" s="113"/>
      <c r="F48" s="113"/>
      <c r="G48" s="113"/>
      <c r="H48" s="113" t="str">
        <f>CONCATENATE($C$40,F38)</f>
        <v>POSIBLE (3)CATASTRÓFICO (5)</v>
      </c>
      <c r="I48" s="113" t="s">
        <v>218</v>
      </c>
      <c r="J48" s="113"/>
      <c r="K48" s="113"/>
      <c r="L48" s="113"/>
      <c r="M48" s="113" t="str">
        <f>+CONCATENATE(F16,G16)</f>
        <v>IMPROBABLE (2)MODERADO 3</v>
      </c>
      <c r="O48" s="100" t="e">
        <f>+CONCATENATE(#REF!,#REF!)</f>
        <v>#REF!</v>
      </c>
    </row>
    <row r="49" spans="3:15" x14ac:dyDescent="0.25">
      <c r="C49" s="113"/>
      <c r="D49" s="113"/>
      <c r="E49" s="113"/>
      <c r="F49" s="113"/>
      <c r="G49" s="113"/>
      <c r="H49" s="113" t="str">
        <f t="shared" ref="H49:H52" si="1">CONCATENATE($C$40,F39)</f>
        <v>POSIBLE (3)MAYOR (4)</v>
      </c>
      <c r="I49" s="113" t="s">
        <v>218</v>
      </c>
      <c r="J49" s="113"/>
      <c r="K49" s="113"/>
      <c r="L49" s="113"/>
      <c r="M49" s="113" t="e">
        <f>+CONCATENATE(#REF!,#REF!)</f>
        <v>#REF!</v>
      </c>
      <c r="O49" s="100" t="e">
        <f>+CONCATENATE(#REF!,#REF!)</f>
        <v>#REF!</v>
      </c>
    </row>
    <row r="50" spans="3:15" x14ac:dyDescent="0.25">
      <c r="C50" s="113"/>
      <c r="D50" s="113"/>
      <c r="E50" s="113"/>
      <c r="F50" s="113"/>
      <c r="G50" s="113"/>
      <c r="H50" s="113" t="str">
        <f t="shared" si="1"/>
        <v>POSIBLE (3)MODERADO (3)</v>
      </c>
      <c r="I50" s="113" t="s">
        <v>225</v>
      </c>
      <c r="J50" s="113"/>
      <c r="K50" s="113"/>
      <c r="L50" s="113"/>
      <c r="M50" s="113" t="e">
        <f>+CONCATENATE(#REF!,#REF!)</f>
        <v>#REF!</v>
      </c>
      <c r="O50" s="100" t="e">
        <f>+CONCATENATE(#REF!,#REF!)</f>
        <v>#REF!</v>
      </c>
    </row>
    <row r="51" spans="3:15" x14ac:dyDescent="0.25">
      <c r="C51" s="113"/>
      <c r="D51" s="113"/>
      <c r="E51" s="113"/>
      <c r="F51" s="113"/>
      <c r="G51" s="113"/>
      <c r="H51" s="113" t="str">
        <f t="shared" si="1"/>
        <v>POSIBLE (3)MENOR (2)</v>
      </c>
      <c r="I51" s="113" t="s">
        <v>231</v>
      </c>
      <c r="J51" s="113"/>
      <c r="K51" s="113"/>
      <c r="L51" s="113"/>
      <c r="M51" s="113" t="e">
        <f>+CONCATENATE(#REF!,#REF!)</f>
        <v>#REF!</v>
      </c>
      <c r="O51" s="100" t="e">
        <f>+CONCATENATE(#REF!,#REF!)</f>
        <v>#REF!</v>
      </c>
    </row>
    <row r="52" spans="3:15" x14ac:dyDescent="0.25">
      <c r="C52" s="113"/>
      <c r="D52" s="113"/>
      <c r="E52" s="113"/>
      <c r="F52" s="113"/>
      <c r="G52" s="113"/>
      <c r="H52" s="113" t="str">
        <f t="shared" si="1"/>
        <v>POSIBLE (3)INSIGNIFICANTE (1)</v>
      </c>
      <c r="I52" s="113" t="s">
        <v>232</v>
      </c>
      <c r="J52" s="113"/>
      <c r="K52" s="113"/>
      <c r="L52" s="113"/>
      <c r="M52" s="113" t="e">
        <f>+CONCATENATE(#REF!,#REF!)</f>
        <v>#REF!</v>
      </c>
      <c r="O52" s="100" t="e">
        <f>+CONCATENATE(#REF!,#REF!)</f>
        <v>#REF!</v>
      </c>
    </row>
    <row r="53" spans="3:15" x14ac:dyDescent="0.25">
      <c r="C53" s="113"/>
      <c r="D53" s="113"/>
      <c r="E53" s="113"/>
      <c r="F53" s="113"/>
      <c r="G53" s="113"/>
      <c r="H53" s="113" t="str">
        <f>CONCATENATE($C$41,F38)</f>
        <v>IMPROBABLE (2)CATASTRÓFICO (5)</v>
      </c>
      <c r="I53" s="113" t="s">
        <v>218</v>
      </c>
      <c r="J53" s="113"/>
      <c r="K53" s="113"/>
      <c r="L53" s="113"/>
      <c r="M53" s="113" t="e">
        <f>+CONCATENATE(#REF!,#REF!)</f>
        <v>#REF!</v>
      </c>
      <c r="O53" s="100" t="e">
        <f>+CONCATENATE(#REF!,#REF!)</f>
        <v>#REF!</v>
      </c>
    </row>
    <row r="54" spans="3:15" x14ac:dyDescent="0.25">
      <c r="C54" s="113"/>
      <c r="D54" s="113"/>
      <c r="E54" s="113"/>
      <c r="F54" s="113"/>
      <c r="G54" s="113"/>
      <c r="H54" s="113" t="str">
        <f t="shared" ref="H54:H57" si="2">CONCATENATE($C$41,F39)</f>
        <v>IMPROBABLE (2)MAYOR (4)</v>
      </c>
      <c r="I54" s="113" t="s">
        <v>225</v>
      </c>
      <c r="J54" s="113"/>
      <c r="K54" s="113"/>
      <c r="L54" s="113"/>
      <c r="M54" s="113" t="e">
        <f>+CONCATENATE(#REF!,#REF!)</f>
        <v>#REF!</v>
      </c>
      <c r="O54" s="100" t="e">
        <f>+CONCATENATE(#REF!,#REF!)</f>
        <v>#REF!</v>
      </c>
    </row>
    <row r="55" spans="3:15" x14ac:dyDescent="0.25">
      <c r="C55" s="113"/>
      <c r="D55" s="113"/>
      <c r="E55" s="113"/>
      <c r="F55" s="113"/>
      <c r="G55" s="113"/>
      <c r="H55" s="113" t="str">
        <f t="shared" si="2"/>
        <v>IMPROBABLE (2)MODERADO (3)</v>
      </c>
      <c r="I55" s="113" t="s">
        <v>231</v>
      </c>
      <c r="J55" s="113"/>
      <c r="K55" s="113"/>
      <c r="L55" s="113"/>
      <c r="M55" s="113" t="e">
        <f>+CONCATENATE(#REF!,#REF!)</f>
        <v>#REF!</v>
      </c>
      <c r="O55" s="100" t="e">
        <f>+CONCATENATE(#REF!,#REF!)</f>
        <v>#REF!</v>
      </c>
    </row>
    <row r="56" spans="3:15" x14ac:dyDescent="0.25">
      <c r="C56" s="113"/>
      <c r="D56" s="113"/>
      <c r="E56" s="113"/>
      <c r="F56" s="113"/>
      <c r="G56" s="113"/>
      <c r="H56" s="113" t="str">
        <f t="shared" si="2"/>
        <v>IMPROBABLE (2)MENOR (2)</v>
      </c>
      <c r="I56" s="113" t="s">
        <v>232</v>
      </c>
      <c r="J56" s="113"/>
      <c r="K56" s="113"/>
      <c r="L56" s="113"/>
      <c r="M56" s="113" t="e">
        <f>+CONCATENATE(#REF!,#REF!)</f>
        <v>#REF!</v>
      </c>
      <c r="O56" s="100" t="e">
        <f>+CONCATENATE(#REF!,#REF!)</f>
        <v>#REF!</v>
      </c>
    </row>
    <row r="57" spans="3:15" x14ac:dyDescent="0.25">
      <c r="C57" s="113"/>
      <c r="D57" s="113"/>
      <c r="E57" s="113"/>
      <c r="F57" s="113"/>
      <c r="G57" s="113"/>
      <c r="H57" s="113" t="str">
        <f t="shared" si="2"/>
        <v>IMPROBABLE (2)INSIGNIFICANTE (1)</v>
      </c>
      <c r="I57" s="113" t="s">
        <v>232</v>
      </c>
      <c r="J57" s="113"/>
      <c r="K57" s="113"/>
      <c r="L57" s="113"/>
      <c r="M57" s="113" t="e">
        <f>+CONCATENATE(#REF!,#REF!)</f>
        <v>#REF!</v>
      </c>
      <c r="O57" s="100" t="e">
        <f>+CONCATENATE(#REF!,#REF!)</f>
        <v>#REF!</v>
      </c>
    </row>
    <row r="58" spans="3:15" x14ac:dyDescent="0.25">
      <c r="C58" s="113"/>
      <c r="D58" s="113"/>
      <c r="E58" s="113"/>
      <c r="F58" s="113"/>
      <c r="G58" s="113"/>
      <c r="H58" s="113" t="str">
        <f>CONCATENATE($C$42,F38)</f>
        <v>RARA VEZ (1)CATASTRÓFICO (5)</v>
      </c>
      <c r="I58" s="113" t="s">
        <v>225</v>
      </c>
      <c r="J58" s="113"/>
      <c r="K58" s="113"/>
      <c r="L58" s="113"/>
      <c r="M58" s="113" t="e">
        <f>+CONCATENATE(#REF!,#REF!)</f>
        <v>#REF!</v>
      </c>
      <c r="O58" s="100" t="e">
        <f>+CONCATENATE(#REF!,#REF!)</f>
        <v>#REF!</v>
      </c>
    </row>
    <row r="59" spans="3:15" x14ac:dyDescent="0.25">
      <c r="C59" s="113"/>
      <c r="D59" s="113"/>
      <c r="E59" s="113"/>
      <c r="F59" s="113"/>
      <c r="G59" s="113"/>
      <c r="H59" s="113" t="str">
        <f t="shared" ref="H59:H62" si="3">CONCATENATE($C$42,F39)</f>
        <v>RARA VEZ (1)MAYOR (4)</v>
      </c>
      <c r="I59" s="113" t="s">
        <v>225</v>
      </c>
      <c r="J59" s="113"/>
      <c r="K59" s="113"/>
      <c r="L59" s="113"/>
      <c r="M59" s="113" t="e">
        <f>+CONCATENATE(#REF!,#REF!)</f>
        <v>#REF!</v>
      </c>
      <c r="O59" s="100" t="e">
        <f>+CONCATENATE(#REF!,#REF!)</f>
        <v>#REF!</v>
      </c>
    </row>
    <row r="60" spans="3:15" x14ac:dyDescent="0.25">
      <c r="C60" s="113"/>
      <c r="D60" s="113"/>
      <c r="E60" s="113"/>
      <c r="F60" s="113"/>
      <c r="G60" s="113"/>
      <c r="H60" s="113" t="str">
        <f t="shared" si="3"/>
        <v>RARA VEZ (1)MODERADO (3)</v>
      </c>
      <c r="I60" s="113" t="s">
        <v>231</v>
      </c>
      <c r="J60" s="113"/>
      <c r="K60" s="113"/>
      <c r="L60" s="113"/>
      <c r="M60" s="113" t="e">
        <f>+CONCATENATE(#REF!,#REF!)</f>
        <v>#REF!</v>
      </c>
    </row>
    <row r="61" spans="3:15" x14ac:dyDescent="0.25">
      <c r="C61" s="113"/>
      <c r="D61" s="113"/>
      <c r="E61" s="113"/>
      <c r="F61" s="113"/>
      <c r="G61" s="113"/>
      <c r="H61" s="113" t="str">
        <f t="shared" si="3"/>
        <v>RARA VEZ (1)MENOR (2)</v>
      </c>
      <c r="I61" s="113" t="s">
        <v>232</v>
      </c>
      <c r="J61" s="113"/>
      <c r="K61" s="113"/>
      <c r="L61" s="113"/>
      <c r="M61" s="113" t="e">
        <f>+CONCATENATE(#REF!,#REF!)</f>
        <v>#REF!</v>
      </c>
    </row>
    <row r="62" spans="3:15" x14ac:dyDescent="0.25">
      <c r="C62" s="113"/>
      <c r="D62" s="113"/>
      <c r="E62" s="113"/>
      <c r="F62" s="113"/>
      <c r="G62" s="113"/>
      <c r="H62" s="113" t="str">
        <f t="shared" si="3"/>
        <v>RARA VEZ (1)INSIGNIFICANTE (1)</v>
      </c>
      <c r="I62" s="113" t="s">
        <v>232</v>
      </c>
      <c r="J62" s="113"/>
      <c r="K62" s="113"/>
      <c r="L62" s="113"/>
      <c r="M62" s="113" t="e">
        <f>+CONCATENATE(#REF!,#REF!)</f>
        <v>#REF!</v>
      </c>
    </row>
    <row r="63" spans="3:15" x14ac:dyDescent="0.25">
      <c r="C63" s="113"/>
      <c r="D63" s="113"/>
      <c r="E63" s="113"/>
      <c r="F63" s="113"/>
      <c r="G63" s="113"/>
      <c r="H63" s="113"/>
      <c r="I63" s="113"/>
      <c r="J63" s="113"/>
      <c r="K63" s="113"/>
      <c r="L63" s="113"/>
      <c r="M63" s="113"/>
    </row>
  </sheetData>
  <sheetProtection algorithmName="SHA-512" hashValue="Xwa8rpJbW/Mfp/A9ef8wCJ8VXD5eTuihad/OmeWynkWoQ5OAnYDw3aj6cJ6Si0qV3TEmPdt8etltrJveQDAUtg==" saltValue="ABMYs4o2tn0pMyS/7/D2Pw==" spinCount="100000" sheet="1" objects="1" scenarios="1"/>
  <autoFilter ref="A5:U16"/>
  <dataConsolidate/>
  <mergeCells count="20">
    <mergeCell ref="A1:C3"/>
    <mergeCell ref="D1:H1"/>
    <mergeCell ref="I1:M3"/>
    <mergeCell ref="N1:O1"/>
    <mergeCell ref="D2:H3"/>
    <mergeCell ref="N2:O2"/>
    <mergeCell ref="N3:O3"/>
    <mergeCell ref="O4:O5"/>
    <mergeCell ref="H4:H5"/>
    <mergeCell ref="I4:I5"/>
    <mergeCell ref="A4:A5"/>
    <mergeCell ref="B4:B5"/>
    <mergeCell ref="C4:C5"/>
    <mergeCell ref="D4:D5"/>
    <mergeCell ref="E4:E5"/>
    <mergeCell ref="J4:K4"/>
    <mergeCell ref="L4:L5"/>
    <mergeCell ref="M4:M5"/>
    <mergeCell ref="N4:N5"/>
    <mergeCell ref="F4:G4"/>
  </mergeCells>
  <conditionalFormatting sqref="L6 H6:H15 L8:L16">
    <cfRule type="containsText" dxfId="11" priority="9" operator="containsText" text="MODERADO">
      <formula>NOT(ISERROR(SEARCH("MODERADO",H6)))</formula>
    </cfRule>
    <cfRule type="containsText" dxfId="10" priority="10" operator="containsText" text="ALTO">
      <formula>NOT(ISERROR(SEARCH("ALTO",H6)))</formula>
    </cfRule>
    <cfRule type="containsText" dxfId="9" priority="11" operator="containsText" text="BAJO">
      <formula>NOT(ISERROR(SEARCH("BAJO",H6)))</formula>
    </cfRule>
    <cfRule type="containsText" dxfId="8" priority="12" operator="containsText" text="EXTREMO">
      <formula>NOT(ISERROR(SEARCH("EXTREMO",H6)))</formula>
    </cfRule>
  </conditionalFormatting>
  <conditionalFormatting sqref="H16">
    <cfRule type="containsText" dxfId="7" priority="5" operator="containsText" text="MODERADO">
      <formula>NOT(ISERROR(SEARCH("MODERADO",H16)))</formula>
    </cfRule>
    <cfRule type="containsText" dxfId="6" priority="6" operator="containsText" text="ALTO">
      <formula>NOT(ISERROR(SEARCH("ALTO",H16)))</formula>
    </cfRule>
    <cfRule type="containsText" dxfId="5" priority="7" operator="containsText" text="BAJO">
      <formula>NOT(ISERROR(SEARCH("BAJO",H16)))</formula>
    </cfRule>
    <cfRule type="containsText" dxfId="4" priority="8" operator="containsText" text="EXTREMO">
      <formula>NOT(ISERROR(SEARCH("EXTREMO",H16)))</formula>
    </cfRule>
  </conditionalFormatting>
  <conditionalFormatting sqref="L7">
    <cfRule type="containsText" dxfId="3" priority="1" operator="containsText" text="MODERADO">
      <formula>NOT(ISERROR(SEARCH("MODERADO",L7)))</formula>
    </cfRule>
    <cfRule type="containsText" dxfId="2" priority="2" operator="containsText" text="ALTO">
      <formula>NOT(ISERROR(SEARCH("ALTO",L7)))</formula>
    </cfRule>
    <cfRule type="containsText" dxfId="1" priority="3" operator="containsText" text="BAJO">
      <formula>NOT(ISERROR(SEARCH("BAJO",L7)))</formula>
    </cfRule>
    <cfRule type="containsText" dxfId="0" priority="4" operator="containsText" text="EXTREMO">
      <formula>NOT(ISERROR(SEARCH("EXTREMO",L7)))</formula>
    </cfRule>
  </conditionalFormatting>
  <dataValidations count="4">
    <dataValidation type="list" allowBlank="1" showInputMessage="1" showErrorMessage="1" sqref="K6:K16">
      <formula1>$F$38:$F$42</formula1>
    </dataValidation>
    <dataValidation type="list" allowBlank="1" showInputMessage="1" showErrorMessage="1" sqref="J6:J16">
      <formula1>$C$38:$C$42</formula1>
    </dataValidation>
    <dataValidation type="list" allowBlank="1" showInputMessage="1" showErrorMessage="1" sqref="M8:M16">
      <formula1>$R$38:$R$41</formula1>
    </dataValidation>
    <dataValidation type="list" allowBlank="1" showInputMessage="1" showErrorMessage="1" sqref="M6">
      <formula1>$R$38:$R$43</formula1>
    </dataValidation>
  </dataValidations>
  <pageMargins left="0.7" right="0.7" top="0.75" bottom="0.75" header="0.3" footer="0.3"/>
  <pageSetup scale="41" fitToWidth="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opLeftCell="D7" zoomScale="110" zoomScaleNormal="110" zoomScaleSheetLayoutView="110" workbookViewId="0">
      <selection activeCell="I10" sqref="I10"/>
    </sheetView>
  </sheetViews>
  <sheetFormatPr baseColWidth="10" defaultRowHeight="14.25" x14ac:dyDescent="0.2"/>
  <cols>
    <col min="1" max="1" width="5.5703125" style="159" customWidth="1"/>
    <col min="2" max="2" width="21.5703125" style="159" customWidth="1"/>
    <col min="3" max="3" width="29.7109375" style="159" customWidth="1"/>
    <col min="4" max="4" width="17.42578125" style="159" customWidth="1"/>
    <col min="5" max="5" width="19.140625" style="159" customWidth="1"/>
    <col min="6" max="6" width="12.42578125" style="159" customWidth="1"/>
    <col min="7" max="7" width="12" style="159" customWidth="1"/>
    <col min="8" max="8" width="17" style="159" customWidth="1"/>
    <col min="9" max="9" width="24.140625" style="159" customWidth="1"/>
    <col min="10" max="16384" width="11.42578125" style="159"/>
  </cols>
  <sheetData>
    <row r="1" spans="1:12" ht="15" x14ac:dyDescent="0.2">
      <c r="A1" s="342" t="s">
        <v>98</v>
      </c>
      <c r="B1" s="343"/>
      <c r="C1" s="343"/>
      <c r="D1" s="343"/>
      <c r="E1" s="343"/>
      <c r="F1" s="343"/>
      <c r="G1" s="343"/>
      <c r="H1" s="343"/>
      <c r="I1" s="343"/>
    </row>
    <row r="2" spans="1:12" ht="15" x14ac:dyDescent="0.2">
      <c r="A2" s="342" t="s">
        <v>148</v>
      </c>
      <c r="B2" s="343"/>
      <c r="C2" s="343"/>
      <c r="D2" s="343"/>
      <c r="E2" s="343"/>
      <c r="F2" s="343"/>
      <c r="G2" s="343"/>
      <c r="H2" s="343"/>
      <c r="I2" s="343"/>
    </row>
    <row r="3" spans="1:12" ht="20.25" customHeight="1" x14ac:dyDescent="0.2">
      <c r="A3" s="344" t="s">
        <v>239</v>
      </c>
      <c r="B3" s="344"/>
      <c r="C3" s="344"/>
      <c r="D3" s="344"/>
      <c r="E3" s="344"/>
      <c r="F3" s="344"/>
      <c r="G3" s="344"/>
      <c r="H3" s="344"/>
      <c r="I3" s="344"/>
    </row>
    <row r="4" spans="1:12" ht="15" x14ac:dyDescent="0.2">
      <c r="A4" s="344" t="s">
        <v>255</v>
      </c>
      <c r="B4" s="344"/>
      <c r="C4" s="344"/>
      <c r="D4" s="344"/>
      <c r="E4" s="344"/>
      <c r="F4" s="344"/>
      <c r="G4" s="344"/>
      <c r="H4" s="344"/>
      <c r="I4" s="344"/>
    </row>
    <row r="5" spans="1:12" ht="15" thickBot="1" x14ac:dyDescent="0.25">
      <c r="A5" s="160"/>
      <c r="B5" s="161"/>
      <c r="C5" s="160"/>
      <c r="D5" s="160"/>
      <c r="E5" s="160"/>
      <c r="F5" s="160"/>
      <c r="G5" s="162"/>
      <c r="H5" s="162"/>
      <c r="I5" s="162"/>
    </row>
    <row r="6" spans="1:12" ht="62.25" customHeight="1" thickBot="1" x14ac:dyDescent="0.3">
      <c r="A6" s="163" t="s">
        <v>99</v>
      </c>
      <c r="B6" s="164" t="s">
        <v>297</v>
      </c>
      <c r="C6" s="164" t="s">
        <v>100</v>
      </c>
      <c r="D6" s="164" t="s">
        <v>101</v>
      </c>
      <c r="E6" s="164" t="s">
        <v>102</v>
      </c>
      <c r="F6" s="164" t="s">
        <v>103</v>
      </c>
      <c r="G6" s="164" t="s">
        <v>74</v>
      </c>
      <c r="H6" s="164" t="s">
        <v>104</v>
      </c>
      <c r="I6" s="244" t="s">
        <v>105</v>
      </c>
      <c r="J6" s="234" t="s">
        <v>167</v>
      </c>
      <c r="K6" s="236" t="s">
        <v>168</v>
      </c>
      <c r="L6" s="282" t="s">
        <v>379</v>
      </c>
    </row>
    <row r="7" spans="1:12" ht="105.75" customHeight="1" thickBot="1" x14ac:dyDescent="0.25">
      <c r="A7" s="165">
        <v>1</v>
      </c>
      <c r="B7" s="166" t="s">
        <v>233</v>
      </c>
      <c r="C7" s="167" t="s">
        <v>296</v>
      </c>
      <c r="D7" s="168" t="s">
        <v>234</v>
      </c>
      <c r="E7" s="167" t="s">
        <v>107</v>
      </c>
      <c r="F7" s="169">
        <v>44958</v>
      </c>
      <c r="G7" s="169" t="s">
        <v>235</v>
      </c>
      <c r="H7" s="170" t="s">
        <v>236</v>
      </c>
      <c r="I7" s="245" t="s">
        <v>237</v>
      </c>
      <c r="J7" s="246" t="s">
        <v>376</v>
      </c>
      <c r="K7" s="247" t="s">
        <v>326</v>
      </c>
      <c r="L7" s="288">
        <v>1</v>
      </c>
    </row>
    <row r="8" spans="1:12" ht="153" customHeight="1" thickBot="1" x14ac:dyDescent="0.25">
      <c r="A8" s="165">
        <v>2</v>
      </c>
      <c r="B8" s="166" t="s">
        <v>106</v>
      </c>
      <c r="C8" s="167" t="s">
        <v>298</v>
      </c>
      <c r="D8" s="168" t="s">
        <v>238</v>
      </c>
      <c r="E8" s="167" t="s">
        <v>107</v>
      </c>
      <c r="F8" s="169">
        <v>44958</v>
      </c>
      <c r="G8" s="169" t="s">
        <v>235</v>
      </c>
      <c r="H8" s="170" t="s">
        <v>236</v>
      </c>
      <c r="I8" s="245" t="s">
        <v>237</v>
      </c>
      <c r="J8" s="246" t="s">
        <v>327</v>
      </c>
      <c r="K8" s="247" t="s">
        <v>328</v>
      </c>
      <c r="L8" s="289">
        <f>2/3</f>
        <v>0.66666666666666663</v>
      </c>
    </row>
    <row r="9" spans="1:12" x14ac:dyDescent="0.2">
      <c r="L9" s="280">
        <v>0.83</v>
      </c>
    </row>
  </sheetData>
  <sheetProtection algorithmName="SHA-512" hashValue="4TlDDmvD4Ob8C7X/KqVr+0mLT1gXHEI10kjX2vfFVtx1KPg8wrZ+2pQxwVJGA/BZlj19Z5g2fL7ZBqQ+gvGoAQ==" saltValue="+VxPNny3MfYgwT+78iAxTA==" spinCount="100000" sheet="1" formatCells="0" formatColumns="0"/>
  <mergeCells count="4">
    <mergeCell ref="A1:I1"/>
    <mergeCell ref="A3:I3"/>
    <mergeCell ref="A2:I2"/>
    <mergeCell ref="A4:I4"/>
  </mergeCells>
  <pageMargins left="0.70866141732283472" right="0.70866141732283472" top="0.74803149606299213" bottom="0.74803149606299213" header="0.31496062992125984" footer="0.31496062992125984"/>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22"/>
  <sheetViews>
    <sheetView view="pageBreakPreview" zoomScale="90" zoomScaleNormal="110" zoomScaleSheetLayoutView="90" workbookViewId="0">
      <pane xSplit="1" ySplit="7" topLeftCell="B8" activePane="bottomRight" state="frozen"/>
      <selection pane="topRight" activeCell="B1" sqref="B1"/>
      <selection pane="bottomLeft" activeCell="A8" sqref="A8"/>
      <selection pane="bottomRight" activeCell="C9" sqref="C9"/>
    </sheetView>
  </sheetViews>
  <sheetFormatPr baseColWidth="10" defaultRowHeight="15" x14ac:dyDescent="0.25"/>
  <cols>
    <col min="1" max="1" width="14.140625" customWidth="1"/>
    <col min="2" max="2" width="30.85546875" customWidth="1"/>
    <col min="3" max="3" width="61.7109375" bestFit="1" customWidth="1"/>
    <col min="4" max="4" width="12.7109375" bestFit="1" customWidth="1"/>
    <col min="5" max="5" width="7.28515625" bestFit="1" customWidth="1"/>
    <col min="6" max="6" width="8.7109375" customWidth="1"/>
    <col min="7" max="7" width="9.85546875" bestFit="1" customWidth="1"/>
    <col min="8" max="8" width="8.5703125" bestFit="1" customWidth="1"/>
    <col min="9" max="9" width="6.85546875" customWidth="1"/>
    <col min="10" max="11" width="7.85546875" customWidth="1"/>
    <col min="12" max="12" width="15.28515625" customWidth="1"/>
    <col min="13" max="13" width="16.42578125" customWidth="1"/>
    <col min="14" max="14" width="29.28515625" customWidth="1"/>
    <col min="15" max="15" width="14.7109375" customWidth="1"/>
    <col min="16" max="16" width="18.28515625" customWidth="1"/>
    <col min="17" max="17" width="13.85546875" customWidth="1"/>
  </cols>
  <sheetData>
    <row r="1" spans="1:17" s="41" customFormat="1" ht="18" x14ac:dyDescent="0.3">
      <c r="A1" s="298" t="s">
        <v>108</v>
      </c>
      <c r="B1" s="299"/>
      <c r="C1" s="299"/>
      <c r="D1" s="299"/>
      <c r="E1" s="299"/>
      <c r="F1" s="299"/>
      <c r="G1" s="299"/>
      <c r="H1" s="299"/>
      <c r="I1" s="299"/>
      <c r="J1" s="299"/>
      <c r="K1" s="299"/>
      <c r="L1" s="299"/>
      <c r="M1" s="299"/>
      <c r="N1" s="299"/>
      <c r="P1" s="40"/>
    </row>
    <row r="2" spans="1:17" ht="26.25" customHeight="1" x14ac:dyDescent="0.25">
      <c r="A2" s="299" t="s">
        <v>148</v>
      </c>
      <c r="B2" s="299"/>
      <c r="C2" s="299"/>
      <c r="D2" s="299"/>
      <c r="E2" s="299"/>
      <c r="F2" s="299"/>
      <c r="G2" s="299"/>
      <c r="H2" s="299"/>
      <c r="I2" s="299"/>
      <c r="J2" s="299"/>
      <c r="K2" s="299"/>
      <c r="L2" s="299"/>
      <c r="M2" s="299"/>
      <c r="N2" s="299"/>
    </row>
    <row r="3" spans="1:17" s="5" customFormat="1" ht="18" x14ac:dyDescent="0.25">
      <c r="A3" s="300" t="s">
        <v>239</v>
      </c>
      <c r="B3" s="300"/>
      <c r="C3" s="300"/>
      <c r="D3" s="300"/>
      <c r="E3" s="300"/>
      <c r="F3" s="300"/>
      <c r="G3" s="300"/>
      <c r="H3" s="300"/>
      <c r="I3" s="300"/>
      <c r="J3" s="300"/>
      <c r="K3" s="300"/>
      <c r="L3" s="300"/>
      <c r="M3" s="300"/>
      <c r="N3" s="300"/>
    </row>
    <row r="4" spans="1:17" s="5" customFormat="1" ht="18" x14ac:dyDescent="0.25">
      <c r="A4" s="300" t="s">
        <v>302</v>
      </c>
      <c r="B4" s="300"/>
      <c r="C4" s="300"/>
      <c r="D4" s="300"/>
      <c r="E4" s="300"/>
      <c r="F4" s="300"/>
      <c r="G4" s="300"/>
      <c r="H4" s="300"/>
      <c r="I4" s="300"/>
      <c r="J4" s="300"/>
      <c r="K4" s="300"/>
      <c r="L4" s="300"/>
      <c r="M4" s="300"/>
      <c r="N4" s="300"/>
    </row>
    <row r="5" spans="1:17" ht="15.75" thickBot="1" x14ac:dyDescent="0.3"/>
    <row r="6" spans="1:17" ht="15.75" x14ac:dyDescent="0.25">
      <c r="A6" s="350" t="s">
        <v>109</v>
      </c>
      <c r="B6" s="352" t="s">
        <v>110</v>
      </c>
      <c r="C6" s="352" t="s">
        <v>70</v>
      </c>
      <c r="D6" s="352" t="s">
        <v>111</v>
      </c>
      <c r="E6" s="352"/>
      <c r="F6" s="352"/>
      <c r="G6" s="352"/>
      <c r="H6" s="352"/>
      <c r="I6" s="352" t="s">
        <v>112</v>
      </c>
      <c r="J6" s="352"/>
      <c r="K6" s="352"/>
      <c r="L6" s="352" t="s">
        <v>113</v>
      </c>
      <c r="M6" s="352"/>
      <c r="N6" s="354" t="s">
        <v>114</v>
      </c>
    </row>
    <row r="7" spans="1:17" ht="51.75" hidden="1" thickBot="1" x14ac:dyDescent="0.3">
      <c r="A7" s="351"/>
      <c r="B7" s="353"/>
      <c r="C7" s="353"/>
      <c r="D7" s="156" t="s">
        <v>115</v>
      </c>
      <c r="E7" s="156" t="s">
        <v>116</v>
      </c>
      <c r="F7" s="156" t="s">
        <v>117</v>
      </c>
      <c r="G7" s="156" t="s">
        <v>118</v>
      </c>
      <c r="H7" s="156" t="s">
        <v>119</v>
      </c>
      <c r="I7" s="116">
        <v>1</v>
      </c>
      <c r="J7" s="116">
        <v>2</v>
      </c>
      <c r="K7" s="116">
        <v>3</v>
      </c>
      <c r="L7" s="116" t="s">
        <v>120</v>
      </c>
      <c r="M7" s="116" t="s">
        <v>121</v>
      </c>
      <c r="N7" s="355"/>
      <c r="O7" s="234" t="s">
        <v>167</v>
      </c>
      <c r="P7" s="236" t="s">
        <v>168</v>
      </c>
      <c r="Q7" s="282" t="s">
        <v>379</v>
      </c>
    </row>
    <row r="8" spans="1:17" ht="90" x14ac:dyDescent="0.25">
      <c r="A8" s="345" t="s">
        <v>122</v>
      </c>
      <c r="B8" s="117" t="s">
        <v>241</v>
      </c>
      <c r="C8" s="118" t="s">
        <v>307</v>
      </c>
      <c r="D8" s="119" t="s">
        <v>144</v>
      </c>
      <c r="E8" s="120"/>
      <c r="F8" s="120"/>
      <c r="G8" s="120"/>
      <c r="H8" s="121"/>
      <c r="I8" s="122" t="s">
        <v>144</v>
      </c>
      <c r="J8" s="123"/>
      <c r="K8" s="124"/>
      <c r="L8" s="125">
        <v>44958</v>
      </c>
      <c r="M8" s="126">
        <v>44985</v>
      </c>
      <c r="N8" s="263" t="s">
        <v>124</v>
      </c>
      <c r="O8" s="267" t="s">
        <v>356</v>
      </c>
      <c r="P8" s="267" t="s">
        <v>356</v>
      </c>
      <c r="Q8" s="287">
        <v>1</v>
      </c>
    </row>
    <row r="9" spans="1:17" s="5" customFormat="1" ht="105" customHeight="1" x14ac:dyDescent="0.25">
      <c r="A9" s="345"/>
      <c r="B9" s="117" t="s">
        <v>248</v>
      </c>
      <c r="C9" s="118" t="s">
        <v>247</v>
      </c>
      <c r="D9" s="119"/>
      <c r="E9" s="120"/>
      <c r="F9" s="120" t="s">
        <v>144</v>
      </c>
      <c r="G9" s="120"/>
      <c r="H9" s="121"/>
      <c r="I9" s="122" t="s">
        <v>144</v>
      </c>
      <c r="J9" s="123"/>
      <c r="K9" s="124"/>
      <c r="L9" s="125">
        <v>44958</v>
      </c>
      <c r="M9" s="126">
        <v>44985</v>
      </c>
      <c r="N9" s="263" t="s">
        <v>142</v>
      </c>
      <c r="O9" s="268" t="s">
        <v>347</v>
      </c>
      <c r="P9" s="269" t="s">
        <v>348</v>
      </c>
      <c r="Q9" s="287">
        <v>1</v>
      </c>
    </row>
    <row r="10" spans="1:17" ht="285" x14ac:dyDescent="0.25">
      <c r="A10" s="345"/>
      <c r="B10" s="127" t="s">
        <v>129</v>
      </c>
      <c r="C10" s="118" t="s">
        <v>305</v>
      </c>
      <c r="D10" s="129"/>
      <c r="E10" s="130"/>
      <c r="F10" s="130" t="s">
        <v>144</v>
      </c>
      <c r="G10" s="130"/>
      <c r="H10" s="131"/>
      <c r="I10" s="132" t="s">
        <v>144</v>
      </c>
      <c r="J10" s="133"/>
      <c r="K10" s="134" t="s">
        <v>144</v>
      </c>
      <c r="L10" s="125">
        <v>44958</v>
      </c>
      <c r="M10" s="126">
        <v>45260</v>
      </c>
      <c r="N10" s="264" t="s">
        <v>242</v>
      </c>
      <c r="O10" s="241" t="s">
        <v>349</v>
      </c>
      <c r="P10" s="269" t="s">
        <v>350</v>
      </c>
      <c r="Q10" s="287">
        <v>1</v>
      </c>
    </row>
    <row r="11" spans="1:17" ht="126" customHeight="1" x14ac:dyDescent="0.25">
      <c r="A11" s="345"/>
      <c r="B11" s="117" t="s">
        <v>123</v>
      </c>
      <c r="C11" s="118" t="s">
        <v>306</v>
      </c>
      <c r="D11" s="129"/>
      <c r="E11" s="130"/>
      <c r="F11" s="130" t="s">
        <v>144</v>
      </c>
      <c r="G11" s="130"/>
      <c r="H11" s="131"/>
      <c r="I11" s="132" t="s">
        <v>144</v>
      </c>
      <c r="J11" s="133"/>
      <c r="K11" s="134"/>
      <c r="L11" s="135">
        <v>44977</v>
      </c>
      <c r="M11" s="136">
        <v>45031</v>
      </c>
      <c r="N11" s="264" t="s">
        <v>124</v>
      </c>
      <c r="O11" s="268" t="s">
        <v>347</v>
      </c>
      <c r="P11" s="269" t="s">
        <v>348</v>
      </c>
      <c r="Q11" s="287">
        <v>1</v>
      </c>
    </row>
    <row r="12" spans="1:17" s="5" customFormat="1" ht="101.25" hidden="1" customHeight="1" x14ac:dyDescent="0.25">
      <c r="A12" s="345"/>
      <c r="B12" s="117" t="s">
        <v>291</v>
      </c>
      <c r="C12" s="118" t="s">
        <v>299</v>
      </c>
      <c r="D12" s="129"/>
      <c r="E12" s="130"/>
      <c r="F12" s="130" t="s">
        <v>144</v>
      </c>
      <c r="G12" s="130"/>
      <c r="H12" s="131"/>
      <c r="I12" s="132" t="s">
        <v>144</v>
      </c>
      <c r="J12" s="133" t="s">
        <v>144</v>
      </c>
      <c r="K12" s="134" t="s">
        <v>144</v>
      </c>
      <c r="L12" s="135">
        <v>45040</v>
      </c>
      <c r="M12" s="136">
        <v>45289</v>
      </c>
      <c r="N12" s="264" t="s">
        <v>254</v>
      </c>
      <c r="O12" s="270" t="s">
        <v>351</v>
      </c>
      <c r="P12" s="267" t="s">
        <v>374</v>
      </c>
      <c r="Q12" s="266"/>
    </row>
    <row r="13" spans="1:17" ht="270" x14ac:dyDescent="0.25">
      <c r="A13" s="345"/>
      <c r="B13" s="117" t="s">
        <v>249</v>
      </c>
      <c r="C13" s="128" t="s">
        <v>250</v>
      </c>
      <c r="D13" s="129"/>
      <c r="E13" s="130"/>
      <c r="F13" s="130" t="s">
        <v>144</v>
      </c>
      <c r="G13" s="130" t="s">
        <v>144</v>
      </c>
      <c r="H13" s="131" t="s">
        <v>144</v>
      </c>
      <c r="I13" s="132" t="s">
        <v>144</v>
      </c>
      <c r="J13" s="133" t="s">
        <v>144</v>
      </c>
      <c r="K13" s="134" t="s">
        <v>144</v>
      </c>
      <c r="L13" s="135">
        <v>45031</v>
      </c>
      <c r="M13" s="136">
        <v>45289</v>
      </c>
      <c r="N13" s="264" t="s">
        <v>251</v>
      </c>
      <c r="O13" s="242" t="s">
        <v>352</v>
      </c>
      <c r="P13" s="267" t="s">
        <v>375</v>
      </c>
      <c r="Q13" s="287">
        <v>1</v>
      </c>
    </row>
    <row r="14" spans="1:17" ht="71.25" customHeight="1" x14ac:dyDescent="0.25">
      <c r="A14" s="346" t="s">
        <v>125</v>
      </c>
      <c r="B14" s="117" t="s">
        <v>143</v>
      </c>
      <c r="C14" s="128" t="s">
        <v>50</v>
      </c>
      <c r="D14" s="129"/>
      <c r="E14" s="130"/>
      <c r="F14" s="130" t="s">
        <v>144</v>
      </c>
      <c r="G14" s="130" t="s">
        <v>144</v>
      </c>
      <c r="H14" s="131"/>
      <c r="I14" s="137" t="s">
        <v>144</v>
      </c>
      <c r="J14" s="138" t="s">
        <v>144</v>
      </c>
      <c r="K14" s="139" t="s">
        <v>144</v>
      </c>
      <c r="L14" s="135">
        <v>44958</v>
      </c>
      <c r="M14" s="136">
        <v>45289</v>
      </c>
      <c r="N14" s="264" t="s">
        <v>251</v>
      </c>
      <c r="O14" s="266"/>
      <c r="P14" s="270"/>
      <c r="Q14" s="287">
        <v>1</v>
      </c>
    </row>
    <row r="15" spans="1:17" s="5" customFormat="1" ht="195" hidden="1" x14ac:dyDescent="0.25">
      <c r="A15" s="346"/>
      <c r="B15" s="127" t="s">
        <v>290</v>
      </c>
      <c r="C15" s="128" t="s">
        <v>252</v>
      </c>
      <c r="D15" s="129"/>
      <c r="E15" s="130"/>
      <c r="F15" s="130" t="s">
        <v>144</v>
      </c>
      <c r="G15" s="130" t="s">
        <v>144</v>
      </c>
      <c r="H15" s="131"/>
      <c r="I15" s="137"/>
      <c r="J15" s="138" t="s">
        <v>144</v>
      </c>
      <c r="K15" s="139" t="s">
        <v>144</v>
      </c>
      <c r="L15" s="135">
        <v>45017</v>
      </c>
      <c r="M15" s="136">
        <v>45289</v>
      </c>
      <c r="N15" s="264" t="s">
        <v>243</v>
      </c>
      <c r="O15" s="242" t="s">
        <v>353</v>
      </c>
      <c r="P15" s="267" t="s">
        <v>354</v>
      </c>
      <c r="Q15" s="266"/>
    </row>
    <row r="16" spans="1:17" s="5" customFormat="1" ht="78" hidden="1" customHeight="1" thickBot="1" x14ac:dyDescent="0.3">
      <c r="A16" s="346"/>
      <c r="B16" s="127" t="s">
        <v>311</v>
      </c>
      <c r="C16" s="128" t="s">
        <v>308</v>
      </c>
      <c r="D16" s="129"/>
      <c r="E16" s="130"/>
      <c r="F16" s="130"/>
      <c r="G16" s="130" t="s">
        <v>144</v>
      </c>
      <c r="H16" s="131"/>
      <c r="I16" s="137"/>
      <c r="J16" s="138" t="s">
        <v>144</v>
      </c>
      <c r="K16" s="139"/>
      <c r="L16" s="135">
        <v>45047</v>
      </c>
      <c r="M16" s="136">
        <v>45289</v>
      </c>
      <c r="N16" s="264" t="s">
        <v>240</v>
      </c>
      <c r="O16" s="266"/>
      <c r="P16" s="266"/>
      <c r="Q16" s="266"/>
    </row>
    <row r="17" spans="1:17" ht="80.25" hidden="1" customHeight="1" x14ac:dyDescent="0.25">
      <c r="A17" s="347" t="s">
        <v>126</v>
      </c>
      <c r="B17" s="140" t="s">
        <v>244</v>
      </c>
      <c r="C17" s="141" t="s">
        <v>245</v>
      </c>
      <c r="D17" s="142"/>
      <c r="E17" s="143"/>
      <c r="F17" s="143"/>
      <c r="G17" s="143"/>
      <c r="H17" s="144" t="s">
        <v>144</v>
      </c>
      <c r="I17" s="145"/>
      <c r="J17" s="146" t="s">
        <v>144</v>
      </c>
      <c r="K17" s="147" t="s">
        <v>144</v>
      </c>
      <c r="L17" s="126">
        <v>45061</v>
      </c>
      <c r="M17" s="136">
        <v>45289</v>
      </c>
      <c r="N17" s="265" t="s">
        <v>124</v>
      </c>
      <c r="O17" s="266"/>
      <c r="P17" s="266"/>
      <c r="Q17" s="266"/>
    </row>
    <row r="18" spans="1:17" s="5" customFormat="1" ht="96" customHeight="1" x14ac:dyDescent="0.25">
      <c r="A18" s="348"/>
      <c r="B18" s="148" t="s">
        <v>287</v>
      </c>
      <c r="C18" s="118" t="s">
        <v>288</v>
      </c>
      <c r="D18" s="119"/>
      <c r="E18" s="120"/>
      <c r="F18" s="120"/>
      <c r="G18" s="120"/>
      <c r="H18" s="121" t="s">
        <v>144</v>
      </c>
      <c r="I18" s="149" t="s">
        <v>144</v>
      </c>
      <c r="J18" s="150" t="s">
        <v>144</v>
      </c>
      <c r="K18" s="151" t="s">
        <v>144</v>
      </c>
      <c r="L18" s="135">
        <v>44958</v>
      </c>
      <c r="M18" s="136">
        <v>45289</v>
      </c>
      <c r="N18" s="263" t="s">
        <v>289</v>
      </c>
      <c r="O18" s="266"/>
      <c r="P18" s="268" t="s">
        <v>355</v>
      </c>
      <c r="Q18" s="287">
        <v>1</v>
      </c>
    </row>
    <row r="19" spans="1:17" s="5" customFormat="1" ht="45" hidden="1" x14ac:dyDescent="0.25">
      <c r="A19" s="348"/>
      <c r="B19" s="148" t="s">
        <v>145</v>
      </c>
      <c r="C19" s="118" t="s">
        <v>146</v>
      </c>
      <c r="D19" s="119"/>
      <c r="E19" s="120"/>
      <c r="F19" s="120"/>
      <c r="G19" s="120"/>
      <c r="H19" s="121" t="s">
        <v>144</v>
      </c>
      <c r="I19" s="149"/>
      <c r="J19" s="150" t="s">
        <v>144</v>
      </c>
      <c r="K19" s="151" t="s">
        <v>144</v>
      </c>
      <c r="L19" s="136">
        <v>45061</v>
      </c>
      <c r="M19" s="136">
        <v>45289</v>
      </c>
      <c r="N19" s="263" t="s">
        <v>246</v>
      </c>
      <c r="O19" s="266"/>
      <c r="P19" s="266"/>
      <c r="Q19" s="266"/>
    </row>
    <row r="20" spans="1:17" s="5" customFormat="1" ht="69.75" hidden="1" customHeight="1" x14ac:dyDescent="0.25">
      <c r="A20" s="348"/>
      <c r="B20" s="148" t="s">
        <v>309</v>
      </c>
      <c r="C20" s="118" t="s">
        <v>128</v>
      </c>
      <c r="D20" s="119"/>
      <c r="E20" s="120"/>
      <c r="F20" s="120"/>
      <c r="G20" s="120"/>
      <c r="H20" s="121" t="s">
        <v>144</v>
      </c>
      <c r="I20" s="149"/>
      <c r="J20" s="150" t="s">
        <v>144</v>
      </c>
      <c r="K20" s="151" t="s">
        <v>144</v>
      </c>
      <c r="L20" s="126">
        <v>45061</v>
      </c>
      <c r="M20" s="136">
        <v>45289</v>
      </c>
      <c r="N20" s="263" t="s">
        <v>147</v>
      </c>
      <c r="O20" s="266"/>
      <c r="P20" s="266"/>
      <c r="Q20" s="266"/>
    </row>
    <row r="21" spans="1:17" ht="109.5" hidden="1" customHeight="1" x14ac:dyDescent="0.25">
      <c r="A21" s="349"/>
      <c r="B21" s="127" t="s">
        <v>310</v>
      </c>
      <c r="C21" s="152" t="s">
        <v>253</v>
      </c>
      <c r="D21" s="129"/>
      <c r="E21" s="130"/>
      <c r="F21" s="130"/>
      <c r="G21" s="130"/>
      <c r="H21" s="131" t="s">
        <v>144</v>
      </c>
      <c r="I21" s="153"/>
      <c r="J21" s="154" t="s">
        <v>144</v>
      </c>
      <c r="K21" s="155" t="s">
        <v>144</v>
      </c>
      <c r="L21" s="126">
        <v>45061</v>
      </c>
      <c r="M21" s="136">
        <v>45289</v>
      </c>
      <c r="N21" s="264" t="s">
        <v>124</v>
      </c>
      <c r="O21" s="266"/>
      <c r="P21" s="266"/>
      <c r="Q21" s="266"/>
    </row>
    <row r="22" spans="1:17" x14ac:dyDescent="0.25">
      <c r="Q22" s="279">
        <v>1</v>
      </c>
    </row>
  </sheetData>
  <sheetProtection algorithmName="SHA-512" hashValue="drmbeqOmq0ztqXSY6iMg5fpNfZ+LADmSlBK75x19DAwhyedxuPVG0u2dNSS+r+K/VjfJK/GcwyepQcDuZjoCZA==" saltValue="FNqqi08YdiyNOu0i4Y1lXg==" spinCount="100000" sheet="1" formatCells="0" formatColumns="0"/>
  <autoFilter ref="A6:Q22">
    <filterColumn colId="3" showButton="0"/>
    <filterColumn colId="4" showButton="0"/>
    <filterColumn colId="5" showButton="0"/>
    <filterColumn colId="6" showButton="0"/>
    <filterColumn colId="8" showButton="0"/>
    <filterColumn colId="9" showButton="0"/>
    <filterColumn colId="11" showButton="0"/>
    <filterColumn colId="16">
      <filters>
        <filter val="100%"/>
      </filters>
    </filterColumn>
  </autoFilter>
  <mergeCells count="14">
    <mergeCell ref="A8:A13"/>
    <mergeCell ref="A14:A16"/>
    <mergeCell ref="A17:A21"/>
    <mergeCell ref="A1:N1"/>
    <mergeCell ref="A6:A7"/>
    <mergeCell ref="B6:B7"/>
    <mergeCell ref="C6:C7"/>
    <mergeCell ref="D6:H6"/>
    <mergeCell ref="I6:K6"/>
    <mergeCell ref="L6:M6"/>
    <mergeCell ref="N6:N7"/>
    <mergeCell ref="A2:N2"/>
    <mergeCell ref="A3:N3"/>
    <mergeCell ref="A4:N4"/>
  </mergeCells>
  <hyperlinks>
    <hyperlink ref="O10" r:id="rId1"/>
    <hyperlink ref="O13" r:id="rId2" display="https://www.ifc.gov.co/participa/rendicion-cuentas/rendicion-cuentas-vigencia-2022"/>
    <hyperlink ref="O15" r:id="rId3"/>
  </hyperlinks>
  <pageMargins left="0.7" right="0.7" top="0.75" bottom="0.75" header="0.3" footer="0.3"/>
  <pageSetup scale="34" orientation="portrait" r:id="rId4"/>
  <colBreaks count="1" manualBreakCount="1">
    <brk id="16" max="1048575" man="1"/>
  </colBreaks>
  <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7"/>
  <sheetViews>
    <sheetView view="pageBreakPreview" topLeftCell="A4" zoomScale="110" zoomScaleNormal="130" zoomScaleSheetLayoutView="110" workbookViewId="0">
      <selection activeCell="C8" sqref="C8"/>
    </sheetView>
  </sheetViews>
  <sheetFormatPr baseColWidth="10" defaultRowHeight="15" x14ac:dyDescent="0.25"/>
  <cols>
    <col min="1" max="1" width="17.7109375" customWidth="1"/>
    <col min="2" max="2" width="29.7109375" customWidth="1"/>
    <col min="3" max="3" width="64.28515625" customWidth="1"/>
    <col min="4" max="5" width="0" hidden="1" customWidth="1"/>
    <col min="6" max="6" width="11.42578125" hidden="1" customWidth="1"/>
    <col min="7" max="7" width="19.7109375" hidden="1" customWidth="1"/>
    <col min="8" max="8" width="25.7109375" hidden="1" customWidth="1"/>
    <col min="9" max="9" width="25.5703125" hidden="1" customWidth="1"/>
    <col min="10" max="10" width="80.28515625" hidden="1" customWidth="1"/>
    <col min="11" max="11" width="47.28515625" customWidth="1"/>
    <col min="12" max="12" width="11.42578125" customWidth="1"/>
  </cols>
  <sheetData>
    <row r="1" spans="1:13" s="41" customFormat="1" ht="18" customHeight="1" x14ac:dyDescent="0.3">
      <c r="A1" s="299" t="s">
        <v>130</v>
      </c>
      <c r="B1" s="299"/>
      <c r="C1" s="299"/>
      <c r="D1" s="299"/>
      <c r="E1" s="299"/>
      <c r="F1" s="299"/>
      <c r="G1" s="299"/>
      <c r="H1" s="299"/>
      <c r="I1" s="299"/>
      <c r="J1" s="40"/>
    </row>
    <row r="2" spans="1:13" s="41" customFormat="1" ht="18.75" customHeight="1" x14ac:dyDescent="0.3">
      <c r="A2" s="299" t="s">
        <v>148</v>
      </c>
      <c r="B2" s="299"/>
      <c r="C2" s="299"/>
      <c r="D2" s="299"/>
      <c r="E2" s="299"/>
      <c r="F2" s="299"/>
      <c r="G2" s="299"/>
      <c r="H2" s="299"/>
      <c r="I2" s="299"/>
      <c r="J2" s="40"/>
    </row>
    <row r="3" spans="1:13" s="41" customFormat="1" ht="17.25" customHeight="1" x14ac:dyDescent="0.3">
      <c r="A3" s="368" t="s">
        <v>239</v>
      </c>
      <c r="B3" s="368"/>
      <c r="C3" s="368"/>
      <c r="D3" s="368"/>
      <c r="E3" s="368"/>
      <c r="F3" s="368"/>
      <c r="G3" s="368"/>
      <c r="H3" s="368"/>
      <c r="I3" s="368"/>
      <c r="J3" s="40"/>
    </row>
    <row r="4" spans="1:13" ht="17.25" customHeight="1" x14ac:dyDescent="0.25">
      <c r="A4" s="368" t="s">
        <v>255</v>
      </c>
      <c r="B4" s="368"/>
      <c r="C4" s="368"/>
      <c r="D4" s="368"/>
      <c r="E4" s="368"/>
      <c r="F4" s="368"/>
      <c r="G4" s="368"/>
      <c r="H4" s="368"/>
      <c r="I4" s="368"/>
    </row>
    <row r="5" spans="1:13" s="5" customFormat="1" ht="3.75" customHeight="1" thickBot="1" x14ac:dyDescent="0.3">
      <c r="A5" s="82"/>
      <c r="B5" s="82"/>
      <c r="C5" s="82"/>
      <c r="D5" s="82"/>
      <c r="E5" s="82"/>
      <c r="F5" s="82"/>
      <c r="G5" s="82"/>
      <c r="H5" s="82"/>
      <c r="I5" s="82"/>
    </row>
    <row r="6" spans="1:13" ht="15.75" x14ac:dyDescent="0.25">
      <c r="A6" s="362" t="s">
        <v>131</v>
      </c>
      <c r="B6" s="364" t="s">
        <v>110</v>
      </c>
      <c r="C6" s="364" t="s">
        <v>70</v>
      </c>
      <c r="D6" s="364" t="s">
        <v>112</v>
      </c>
      <c r="E6" s="364"/>
      <c r="F6" s="364"/>
      <c r="G6" s="364" t="s">
        <v>113</v>
      </c>
      <c r="H6" s="364"/>
      <c r="I6" s="366" t="s">
        <v>114</v>
      </c>
    </row>
    <row r="7" spans="1:13" ht="58.5" customHeight="1" thickBot="1" x14ac:dyDescent="0.3">
      <c r="A7" s="363"/>
      <c r="B7" s="365"/>
      <c r="C7" s="365"/>
      <c r="D7" s="42">
        <v>1</v>
      </c>
      <c r="E7" s="42">
        <v>2</v>
      </c>
      <c r="F7" s="42">
        <v>3</v>
      </c>
      <c r="G7" s="42" t="s">
        <v>120</v>
      </c>
      <c r="H7" s="42" t="s">
        <v>121</v>
      </c>
      <c r="I7" s="367"/>
      <c r="J7" s="256" t="s">
        <v>167</v>
      </c>
      <c r="K7" s="256" t="s">
        <v>168</v>
      </c>
      <c r="L7" s="282" t="s">
        <v>379</v>
      </c>
    </row>
    <row r="8" spans="1:13" ht="172.5" customHeight="1" x14ac:dyDescent="0.25">
      <c r="A8" s="358" t="s">
        <v>132</v>
      </c>
      <c r="B8" s="43" t="s">
        <v>76</v>
      </c>
      <c r="C8" s="93" t="s">
        <v>171</v>
      </c>
      <c r="D8" s="44" t="s">
        <v>144</v>
      </c>
      <c r="E8" s="45" t="s">
        <v>144</v>
      </c>
      <c r="F8" s="46" t="s">
        <v>144</v>
      </c>
      <c r="G8" s="47">
        <v>44958</v>
      </c>
      <c r="H8" s="48">
        <v>45289</v>
      </c>
      <c r="I8" s="273" t="s">
        <v>370</v>
      </c>
      <c r="J8" s="266" t="s">
        <v>371</v>
      </c>
      <c r="K8" s="268" t="s">
        <v>361</v>
      </c>
      <c r="L8" s="285">
        <v>1</v>
      </c>
    </row>
    <row r="9" spans="1:13" ht="105.75" thickBot="1" x14ac:dyDescent="0.3">
      <c r="A9" s="358"/>
      <c r="B9" s="43" t="s">
        <v>258</v>
      </c>
      <c r="C9" s="49" t="s">
        <v>259</v>
      </c>
      <c r="D9" s="50" t="s">
        <v>144</v>
      </c>
      <c r="E9" s="51" t="s">
        <v>144</v>
      </c>
      <c r="F9" s="52" t="s">
        <v>144</v>
      </c>
      <c r="G9" s="47">
        <v>44958</v>
      </c>
      <c r="H9" s="48">
        <v>45289</v>
      </c>
      <c r="I9" s="274" t="s">
        <v>124</v>
      </c>
      <c r="J9" s="266" t="s">
        <v>372</v>
      </c>
      <c r="K9" s="268" t="s">
        <v>357</v>
      </c>
      <c r="L9" s="285">
        <v>1</v>
      </c>
      <c r="M9" s="80"/>
    </row>
    <row r="10" spans="1:13" ht="127.5" customHeight="1" x14ac:dyDescent="0.25">
      <c r="A10" s="359" t="s">
        <v>133</v>
      </c>
      <c r="B10" s="55" t="s">
        <v>149</v>
      </c>
      <c r="C10" s="56" t="s">
        <v>300</v>
      </c>
      <c r="D10" s="57" t="s">
        <v>144</v>
      </c>
      <c r="E10" s="58" t="s">
        <v>144</v>
      </c>
      <c r="F10" s="59" t="s">
        <v>144</v>
      </c>
      <c r="G10" s="60">
        <v>44958</v>
      </c>
      <c r="H10" s="61">
        <v>45289</v>
      </c>
      <c r="I10" s="275" t="s">
        <v>150</v>
      </c>
      <c r="J10" s="266" t="s">
        <v>373</v>
      </c>
      <c r="K10" s="268" t="s">
        <v>365</v>
      </c>
      <c r="L10" s="285">
        <v>1</v>
      </c>
    </row>
    <row r="11" spans="1:13" ht="192.75" customHeight="1" x14ac:dyDescent="0.25">
      <c r="A11" s="360"/>
      <c r="B11" s="62" t="s">
        <v>261</v>
      </c>
      <c r="C11" s="49" t="s">
        <v>260</v>
      </c>
      <c r="D11" s="63"/>
      <c r="E11" s="64" t="s">
        <v>144</v>
      </c>
      <c r="F11" s="65"/>
      <c r="G11" s="53">
        <v>44958</v>
      </c>
      <c r="H11" s="54">
        <v>45289</v>
      </c>
      <c r="I11" s="274" t="s">
        <v>262</v>
      </c>
      <c r="J11" s="266"/>
      <c r="K11" s="268" t="s">
        <v>358</v>
      </c>
      <c r="L11" s="286">
        <v>0.33400000000000002</v>
      </c>
    </row>
    <row r="12" spans="1:13" ht="72.75" customHeight="1" x14ac:dyDescent="0.25">
      <c r="A12" s="360"/>
      <c r="B12" s="62" t="s">
        <v>149</v>
      </c>
      <c r="C12" s="49" t="s">
        <v>301</v>
      </c>
      <c r="D12" s="63" t="s">
        <v>144</v>
      </c>
      <c r="E12" s="64" t="s">
        <v>144</v>
      </c>
      <c r="F12" s="65" t="s">
        <v>144</v>
      </c>
      <c r="G12" s="53">
        <v>44958</v>
      </c>
      <c r="H12" s="54">
        <v>45289</v>
      </c>
      <c r="I12" s="274" t="s">
        <v>151</v>
      </c>
      <c r="J12" s="242" t="s">
        <v>352</v>
      </c>
      <c r="K12" s="268" t="s">
        <v>359</v>
      </c>
      <c r="L12" s="287">
        <v>1</v>
      </c>
    </row>
    <row r="13" spans="1:13" ht="237" customHeight="1" x14ac:dyDescent="0.25">
      <c r="A13" s="360"/>
      <c r="B13" s="62" t="s">
        <v>257</v>
      </c>
      <c r="C13" s="49" t="s">
        <v>256</v>
      </c>
      <c r="D13" s="63" t="s">
        <v>144</v>
      </c>
      <c r="E13" s="64"/>
      <c r="F13" s="65"/>
      <c r="G13" s="53">
        <v>44958</v>
      </c>
      <c r="H13" s="54">
        <v>45289</v>
      </c>
      <c r="I13" s="274" t="s">
        <v>268</v>
      </c>
      <c r="J13" s="266"/>
      <c r="K13" s="268" t="s">
        <v>360</v>
      </c>
      <c r="L13" s="287">
        <v>1</v>
      </c>
    </row>
    <row r="14" spans="1:13" ht="308.25" customHeight="1" thickBot="1" x14ac:dyDescent="0.3">
      <c r="A14" s="361"/>
      <c r="B14" s="66" t="s">
        <v>267</v>
      </c>
      <c r="C14" s="67" t="s">
        <v>266</v>
      </c>
      <c r="D14" s="68"/>
      <c r="E14" s="69" t="s">
        <v>144</v>
      </c>
      <c r="F14" s="70"/>
      <c r="G14" s="53">
        <v>44958</v>
      </c>
      <c r="H14" s="54">
        <v>45289</v>
      </c>
      <c r="I14" s="276" t="s">
        <v>262</v>
      </c>
      <c r="J14" s="276" t="s">
        <v>364</v>
      </c>
      <c r="K14" s="266"/>
      <c r="L14" s="287">
        <v>1</v>
      </c>
    </row>
    <row r="15" spans="1:13" ht="49.5" x14ac:dyDescent="0.25">
      <c r="A15" s="356" t="s">
        <v>134</v>
      </c>
      <c r="B15" s="71" t="s">
        <v>264</v>
      </c>
      <c r="C15" s="56" t="s">
        <v>263</v>
      </c>
      <c r="D15" s="72" t="s">
        <v>144</v>
      </c>
      <c r="E15" s="73" t="s">
        <v>144</v>
      </c>
      <c r="F15" s="74" t="s">
        <v>144</v>
      </c>
      <c r="G15" s="60">
        <v>45139</v>
      </c>
      <c r="H15" s="61">
        <v>45289</v>
      </c>
      <c r="I15" s="275" t="s">
        <v>153</v>
      </c>
      <c r="J15" s="266"/>
      <c r="K15" s="267" t="s">
        <v>363</v>
      </c>
      <c r="L15" s="266"/>
    </row>
    <row r="16" spans="1:13" ht="143.25" customHeight="1" x14ac:dyDescent="0.25">
      <c r="A16" s="357"/>
      <c r="B16" s="75" t="s">
        <v>265</v>
      </c>
      <c r="C16" s="49" t="s">
        <v>51</v>
      </c>
      <c r="D16" s="76"/>
      <c r="E16" s="77" t="s">
        <v>144</v>
      </c>
      <c r="F16" s="78"/>
      <c r="G16" s="53">
        <v>44958</v>
      </c>
      <c r="H16" s="54">
        <v>45289</v>
      </c>
      <c r="I16" s="274" t="s">
        <v>152</v>
      </c>
      <c r="J16" s="266"/>
      <c r="K16" s="267" t="s">
        <v>362</v>
      </c>
      <c r="L16" s="287">
        <v>1</v>
      </c>
    </row>
    <row r="17" spans="12:12" x14ac:dyDescent="0.25">
      <c r="L17" s="279">
        <v>1</v>
      </c>
    </row>
  </sheetData>
  <sheetProtection algorithmName="SHA-512" hashValue="C+3PVWj2B0opOZaCKpLUYKRB/qObHH2KrOx0OHe6gi5ztyfoilTsIyFSgFNP+S3DCbNtSemZbqrBswLTNlAPCg==" saltValue="VQE5gMb2FMV3Bs2dkkVQEQ==" spinCount="100000" sheet="1" objects="1" scenarios="1"/>
  <mergeCells count="13">
    <mergeCell ref="A15:A16"/>
    <mergeCell ref="A8:A9"/>
    <mergeCell ref="A10:A14"/>
    <mergeCell ref="A1:I1"/>
    <mergeCell ref="A6:A7"/>
    <mergeCell ref="B6:B7"/>
    <mergeCell ref="C6:C7"/>
    <mergeCell ref="D6:F6"/>
    <mergeCell ref="G6:H6"/>
    <mergeCell ref="I6:I7"/>
    <mergeCell ref="A2:I2"/>
    <mergeCell ref="A3:I3"/>
    <mergeCell ref="A4:I4"/>
  </mergeCells>
  <hyperlinks>
    <hyperlink ref="J12" r:id="rId1" display="https://www.ifc.gov.co/participa/rendicion-cuentas/rendicion-cuentas-vigencia-2022"/>
  </hyperlinks>
  <pageMargins left="0.70866141732283472" right="0.70866141732283472" top="0.74803149606299213" bottom="0.74803149606299213" header="0.31496062992125984" footer="0.31496062992125984"/>
  <pageSetup scale="49" orientation="landscape"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
  <sheetViews>
    <sheetView topLeftCell="A17" zoomScaleNormal="100" zoomScaleSheetLayoutView="100" workbookViewId="0">
      <selection activeCell="M19" sqref="M19"/>
    </sheetView>
  </sheetViews>
  <sheetFormatPr baseColWidth="10" defaultRowHeight="16.5" x14ac:dyDescent="0.3"/>
  <cols>
    <col min="1" max="1" width="21.7109375" style="86" customWidth="1"/>
    <col min="2" max="2" width="33.5703125" style="86" customWidth="1"/>
    <col min="3" max="3" width="41.28515625" style="86" customWidth="1"/>
    <col min="4" max="4" width="6" style="86" customWidth="1"/>
    <col min="5" max="5" width="4.42578125" style="86" customWidth="1"/>
    <col min="6" max="6" width="5.28515625" style="86" customWidth="1"/>
    <col min="7" max="7" width="13.85546875" style="86" customWidth="1"/>
    <col min="8" max="8" width="12.85546875" style="86" customWidth="1"/>
    <col min="9" max="9" width="26.7109375" style="86" customWidth="1"/>
    <col min="10" max="10" width="14.28515625" style="259" customWidth="1"/>
    <col min="11" max="11" width="36.85546875" style="259" customWidth="1"/>
    <col min="12" max="12" width="14.28515625" style="86" customWidth="1"/>
    <col min="13" max="16384" width="11.42578125" style="86"/>
  </cols>
  <sheetData>
    <row r="1" spans="1:13" s="41" customFormat="1" ht="26.25" customHeight="1" x14ac:dyDescent="0.3">
      <c r="A1" s="299" t="s">
        <v>163</v>
      </c>
      <c r="B1" s="299"/>
      <c r="C1" s="299"/>
      <c r="D1" s="299"/>
      <c r="E1" s="299"/>
      <c r="F1" s="299"/>
      <c r="G1" s="299"/>
      <c r="H1" s="299"/>
      <c r="I1" s="299"/>
      <c r="J1" s="261"/>
      <c r="K1" s="258"/>
    </row>
    <row r="2" spans="1:13" s="41" customFormat="1" ht="20.25" customHeight="1" x14ac:dyDescent="0.3">
      <c r="A2" s="299" t="s">
        <v>148</v>
      </c>
      <c r="B2" s="299"/>
      <c r="C2" s="299"/>
      <c r="D2" s="299"/>
      <c r="E2" s="299"/>
      <c r="F2" s="299"/>
      <c r="G2" s="299"/>
      <c r="H2" s="299"/>
      <c r="I2" s="299"/>
      <c r="J2" s="261"/>
      <c r="K2" s="258"/>
    </row>
    <row r="3" spans="1:13" s="41" customFormat="1" ht="19.5" customHeight="1" x14ac:dyDescent="0.3">
      <c r="A3" s="378" t="s">
        <v>239</v>
      </c>
      <c r="B3" s="378"/>
      <c r="C3" s="378"/>
      <c r="D3" s="378"/>
      <c r="E3" s="378"/>
      <c r="F3" s="378"/>
      <c r="G3" s="378"/>
      <c r="H3" s="378"/>
      <c r="I3" s="378"/>
      <c r="J3" s="261"/>
      <c r="K3" s="258"/>
    </row>
    <row r="4" spans="1:13" s="41" customFormat="1" ht="21.75" customHeight="1" x14ac:dyDescent="0.3">
      <c r="A4" s="377" t="s">
        <v>255</v>
      </c>
      <c r="B4" s="377"/>
      <c r="C4" s="377"/>
      <c r="D4" s="377"/>
      <c r="E4" s="377"/>
      <c r="F4" s="377"/>
      <c r="G4" s="377"/>
      <c r="H4" s="377"/>
      <c r="I4" s="377"/>
      <c r="J4" s="261"/>
      <c r="K4" s="258"/>
    </row>
    <row r="5" spans="1:13" s="41" customFormat="1" ht="12.75" customHeight="1" thickBot="1" x14ac:dyDescent="0.35">
      <c r="A5" s="83"/>
      <c r="B5" s="84"/>
      <c r="C5" s="84"/>
      <c r="D5" s="84"/>
      <c r="E5" s="84"/>
      <c r="F5" s="84"/>
      <c r="G5" s="84"/>
      <c r="H5" s="84"/>
      <c r="I5" s="84"/>
      <c r="J5" s="261"/>
      <c r="K5" s="258"/>
    </row>
    <row r="6" spans="1:13" x14ac:dyDescent="0.3">
      <c r="A6" s="350" t="s">
        <v>131</v>
      </c>
      <c r="B6" s="352" t="s">
        <v>110</v>
      </c>
      <c r="C6" s="374" t="s">
        <v>70</v>
      </c>
      <c r="D6" s="374" t="s">
        <v>112</v>
      </c>
      <c r="E6" s="374"/>
      <c r="F6" s="374"/>
      <c r="G6" s="374" t="s">
        <v>113</v>
      </c>
      <c r="H6" s="374"/>
      <c r="I6" s="354" t="s">
        <v>114</v>
      </c>
    </row>
    <row r="7" spans="1:13" ht="52.5" thickBot="1" x14ac:dyDescent="0.35">
      <c r="A7" s="372"/>
      <c r="B7" s="373"/>
      <c r="C7" s="375"/>
      <c r="D7" s="172">
        <v>1</v>
      </c>
      <c r="E7" s="172">
        <v>2</v>
      </c>
      <c r="F7" s="172">
        <v>3</v>
      </c>
      <c r="G7" s="172" t="s">
        <v>120</v>
      </c>
      <c r="H7" s="172" t="s">
        <v>121</v>
      </c>
      <c r="I7" s="376"/>
      <c r="J7" s="256" t="s">
        <v>167</v>
      </c>
      <c r="K7" s="256" t="s">
        <v>168</v>
      </c>
      <c r="L7" s="282" t="s">
        <v>379</v>
      </c>
    </row>
    <row r="8" spans="1:13" ht="75" x14ac:dyDescent="0.3">
      <c r="A8" s="371" t="s">
        <v>135</v>
      </c>
      <c r="B8" s="173" t="s">
        <v>154</v>
      </c>
      <c r="C8" s="174" t="s">
        <v>285</v>
      </c>
      <c r="D8" s="175" t="s">
        <v>144</v>
      </c>
      <c r="E8" s="176" t="s">
        <v>144</v>
      </c>
      <c r="F8" s="177" t="s">
        <v>144</v>
      </c>
      <c r="G8" s="178">
        <v>44928</v>
      </c>
      <c r="H8" s="171">
        <v>45289</v>
      </c>
      <c r="I8" s="248" t="s">
        <v>268</v>
      </c>
      <c r="J8" s="262" t="s">
        <v>329</v>
      </c>
      <c r="K8" s="260" t="s">
        <v>330</v>
      </c>
      <c r="L8" s="283">
        <v>0.7</v>
      </c>
    </row>
    <row r="9" spans="1:13" ht="102" customHeight="1" x14ac:dyDescent="0.3">
      <c r="A9" s="371"/>
      <c r="B9" s="173" t="s">
        <v>272</v>
      </c>
      <c r="C9" s="174" t="s">
        <v>271</v>
      </c>
      <c r="D9" s="175" t="s">
        <v>144</v>
      </c>
      <c r="E9" s="176" t="s">
        <v>144</v>
      </c>
      <c r="F9" s="177" t="s">
        <v>144</v>
      </c>
      <c r="G9" s="178">
        <v>44936</v>
      </c>
      <c r="H9" s="171">
        <v>45289</v>
      </c>
      <c r="I9" s="248" t="s">
        <v>268</v>
      </c>
      <c r="J9" s="260" t="s">
        <v>327</v>
      </c>
      <c r="K9" s="260" t="s">
        <v>331</v>
      </c>
      <c r="L9" s="283">
        <v>0.5</v>
      </c>
    </row>
    <row r="10" spans="1:13" ht="90" x14ac:dyDescent="0.3">
      <c r="A10" s="371"/>
      <c r="B10" s="179" t="s">
        <v>173</v>
      </c>
      <c r="C10" s="180" t="s">
        <v>172</v>
      </c>
      <c r="D10" s="181" t="s">
        <v>144</v>
      </c>
      <c r="E10" s="182" t="s">
        <v>144</v>
      </c>
      <c r="F10" s="183" t="s">
        <v>144</v>
      </c>
      <c r="G10" s="184">
        <v>44928</v>
      </c>
      <c r="H10" s="185">
        <v>44972</v>
      </c>
      <c r="I10" s="249" t="s">
        <v>127</v>
      </c>
      <c r="J10" s="257" t="s">
        <v>325</v>
      </c>
      <c r="K10" s="260" t="s">
        <v>332</v>
      </c>
      <c r="L10" s="283">
        <v>1</v>
      </c>
    </row>
    <row r="11" spans="1:13" ht="135" x14ac:dyDescent="0.3">
      <c r="A11" s="371"/>
      <c r="B11" s="179" t="s">
        <v>136</v>
      </c>
      <c r="C11" s="180" t="s">
        <v>137</v>
      </c>
      <c r="D11" s="181" t="s">
        <v>144</v>
      </c>
      <c r="E11" s="182" t="s">
        <v>144</v>
      </c>
      <c r="F11" s="183" t="s">
        <v>144</v>
      </c>
      <c r="G11" s="186">
        <v>44928</v>
      </c>
      <c r="H11" s="171">
        <v>45289</v>
      </c>
      <c r="I11" s="249" t="s">
        <v>155</v>
      </c>
      <c r="J11" s="257" t="s">
        <v>343</v>
      </c>
      <c r="K11" s="260" t="s">
        <v>346</v>
      </c>
      <c r="L11" s="283">
        <v>1</v>
      </c>
    </row>
    <row r="12" spans="1:13" ht="94.5" x14ac:dyDescent="0.3">
      <c r="A12" s="371"/>
      <c r="B12" s="179" t="s">
        <v>157</v>
      </c>
      <c r="C12" s="187" t="s">
        <v>156</v>
      </c>
      <c r="D12" s="181" t="s">
        <v>144</v>
      </c>
      <c r="E12" s="182" t="s">
        <v>144</v>
      </c>
      <c r="F12" s="183" t="s">
        <v>144</v>
      </c>
      <c r="G12" s="178">
        <v>44928</v>
      </c>
      <c r="H12" s="171">
        <v>45289</v>
      </c>
      <c r="I12" s="249" t="s">
        <v>174</v>
      </c>
      <c r="J12" s="260" t="s">
        <v>344</v>
      </c>
      <c r="K12" s="260" t="s">
        <v>345</v>
      </c>
      <c r="L12" s="284">
        <v>1</v>
      </c>
    </row>
    <row r="13" spans="1:13" ht="81.75" customHeight="1" thickBot="1" x14ac:dyDescent="0.35">
      <c r="A13" s="371"/>
      <c r="B13" s="117" t="s">
        <v>269</v>
      </c>
      <c r="C13" s="188" t="s">
        <v>270</v>
      </c>
      <c r="D13" s="189" t="s">
        <v>144</v>
      </c>
      <c r="E13" s="190" t="s">
        <v>144</v>
      </c>
      <c r="F13" s="191" t="s">
        <v>144</v>
      </c>
      <c r="G13" s="192">
        <v>45080</v>
      </c>
      <c r="H13" s="171">
        <v>45289</v>
      </c>
      <c r="I13" s="250" t="s">
        <v>158</v>
      </c>
      <c r="J13" s="260" t="s">
        <v>334</v>
      </c>
      <c r="K13" s="260" t="s">
        <v>333</v>
      </c>
      <c r="L13" s="283">
        <v>0.5</v>
      </c>
    </row>
    <row r="14" spans="1:13" ht="150" x14ac:dyDescent="0.3">
      <c r="A14" s="369" t="s">
        <v>138</v>
      </c>
      <c r="B14" s="194" t="s">
        <v>312</v>
      </c>
      <c r="C14" s="195" t="s">
        <v>313</v>
      </c>
      <c r="D14" s="196" t="s">
        <v>144</v>
      </c>
      <c r="E14" s="197" t="s">
        <v>144</v>
      </c>
      <c r="F14" s="198" t="s">
        <v>144</v>
      </c>
      <c r="G14" s="199">
        <v>44928</v>
      </c>
      <c r="H14" s="193">
        <v>45289</v>
      </c>
      <c r="I14" s="251" t="s">
        <v>273</v>
      </c>
      <c r="J14" s="257" t="s">
        <v>336</v>
      </c>
      <c r="K14" s="260" t="s">
        <v>335</v>
      </c>
      <c r="L14" s="283">
        <v>1</v>
      </c>
    </row>
    <row r="15" spans="1:13" ht="57" customHeight="1" x14ac:dyDescent="0.3">
      <c r="A15" s="369"/>
      <c r="B15" s="200" t="s">
        <v>274</v>
      </c>
      <c r="C15" s="201" t="s">
        <v>275</v>
      </c>
      <c r="D15" s="196"/>
      <c r="E15" s="197" t="s">
        <v>144</v>
      </c>
      <c r="F15" s="198"/>
      <c r="G15" s="202">
        <v>45018</v>
      </c>
      <c r="H15" s="193">
        <v>45289</v>
      </c>
      <c r="I15" s="252" t="s">
        <v>268</v>
      </c>
      <c r="J15" s="260"/>
      <c r="K15" s="260"/>
      <c r="L15" s="283"/>
    </row>
    <row r="16" spans="1:13" ht="50.1" customHeight="1" x14ac:dyDescent="0.3">
      <c r="A16" s="369"/>
      <c r="B16" s="200" t="s">
        <v>278</v>
      </c>
      <c r="C16" s="201" t="s">
        <v>279</v>
      </c>
      <c r="D16" s="203"/>
      <c r="E16" s="204" t="s">
        <v>144</v>
      </c>
      <c r="F16" s="205" t="s">
        <v>144</v>
      </c>
      <c r="G16" s="202">
        <v>45018</v>
      </c>
      <c r="H16" s="193">
        <v>45289</v>
      </c>
      <c r="I16" s="252" t="s">
        <v>170</v>
      </c>
      <c r="J16" s="260" t="s">
        <v>342</v>
      </c>
      <c r="K16" s="260" t="s">
        <v>340</v>
      </c>
      <c r="L16" s="284">
        <v>0.33400000000000002</v>
      </c>
      <c r="M16" s="284"/>
    </row>
    <row r="17" spans="1:13" ht="57.75" customHeight="1" x14ac:dyDescent="0.3">
      <c r="A17" s="369"/>
      <c r="B17" s="200" t="s">
        <v>278</v>
      </c>
      <c r="C17" s="201" t="s">
        <v>280</v>
      </c>
      <c r="D17" s="203"/>
      <c r="E17" s="204" t="s">
        <v>144</v>
      </c>
      <c r="F17" s="205" t="s">
        <v>144</v>
      </c>
      <c r="G17" s="202">
        <v>45018</v>
      </c>
      <c r="H17" s="193">
        <v>45289</v>
      </c>
      <c r="I17" s="252" t="s">
        <v>170</v>
      </c>
      <c r="J17" s="260" t="s">
        <v>342</v>
      </c>
      <c r="K17" s="260" t="s">
        <v>341</v>
      </c>
      <c r="L17" s="284">
        <v>0.33400000000000002</v>
      </c>
      <c r="M17" s="284"/>
    </row>
    <row r="18" spans="1:13" ht="86.25" customHeight="1" thickBot="1" x14ac:dyDescent="0.35">
      <c r="A18" s="370"/>
      <c r="B18" s="206" t="s">
        <v>276</v>
      </c>
      <c r="C18" s="207" t="s">
        <v>277</v>
      </c>
      <c r="D18" s="203"/>
      <c r="E18" s="204" t="s">
        <v>144</v>
      </c>
      <c r="F18" s="208" t="s">
        <v>144</v>
      </c>
      <c r="G18" s="202">
        <v>45018</v>
      </c>
      <c r="H18" s="193">
        <v>45289</v>
      </c>
      <c r="I18" s="253" t="s">
        <v>170</v>
      </c>
      <c r="J18" s="260" t="s">
        <v>342</v>
      </c>
      <c r="K18" s="260" t="s">
        <v>368</v>
      </c>
      <c r="L18" s="284">
        <v>0.33400000000000002</v>
      </c>
      <c r="M18" s="284"/>
    </row>
    <row r="19" spans="1:13" ht="114.75" thickBot="1" x14ac:dyDescent="0.35">
      <c r="A19" s="209" t="s">
        <v>139</v>
      </c>
      <c r="B19" s="210" t="s">
        <v>283</v>
      </c>
      <c r="C19" s="211" t="s">
        <v>284</v>
      </c>
      <c r="D19" s="212" t="s">
        <v>144</v>
      </c>
      <c r="E19" s="213" t="s">
        <v>144</v>
      </c>
      <c r="F19" s="214" t="s">
        <v>144</v>
      </c>
      <c r="G19" s="215">
        <v>44928</v>
      </c>
      <c r="H19" s="193">
        <v>45289</v>
      </c>
      <c r="I19" s="254" t="s">
        <v>282</v>
      </c>
      <c r="J19" s="260" t="s">
        <v>337</v>
      </c>
      <c r="K19" s="260" t="s">
        <v>369</v>
      </c>
      <c r="L19" s="283">
        <v>1</v>
      </c>
    </row>
    <row r="20" spans="1:13" ht="68.25" thickBot="1" x14ac:dyDescent="0.35">
      <c r="A20" s="216" t="s">
        <v>140</v>
      </c>
      <c r="B20" s="217" t="s">
        <v>286</v>
      </c>
      <c r="C20" s="218" t="s">
        <v>281</v>
      </c>
      <c r="D20" s="219" t="s">
        <v>144</v>
      </c>
      <c r="E20" s="220" t="s">
        <v>144</v>
      </c>
      <c r="F20" s="221" t="s">
        <v>144</v>
      </c>
      <c r="G20" s="222">
        <v>44928</v>
      </c>
      <c r="H20" s="193">
        <v>45289</v>
      </c>
      <c r="I20" s="255" t="s">
        <v>282</v>
      </c>
      <c r="J20" s="260" t="s">
        <v>339</v>
      </c>
      <c r="K20" s="260" t="s">
        <v>338</v>
      </c>
      <c r="L20" s="283">
        <v>1</v>
      </c>
    </row>
    <row r="21" spans="1:13" x14ac:dyDescent="0.3">
      <c r="L21" s="278">
        <v>0.86</v>
      </c>
    </row>
  </sheetData>
  <sheetProtection algorithmName="SHA-512" hashValue="hyqJTUf/e8IaZXntGAzaR+K1oUWQXE52W7i8WyFRcq0lhbCvzAMFpG6hqG5U+y3SOl1PpJ3v+4c3/IWov84sGQ==" saltValue="LiBPZIV541fwIzUoZKCIjA==" spinCount="100000" sheet="1" objects="1" scenarios="1"/>
  <mergeCells count="12">
    <mergeCell ref="A14:A18"/>
    <mergeCell ref="A8:A13"/>
    <mergeCell ref="A1:I1"/>
    <mergeCell ref="A6:A7"/>
    <mergeCell ref="B6:B7"/>
    <mergeCell ref="C6:C7"/>
    <mergeCell ref="D6:F6"/>
    <mergeCell ref="G6:H6"/>
    <mergeCell ref="I6:I7"/>
    <mergeCell ref="A4:I4"/>
    <mergeCell ref="A2:I2"/>
    <mergeCell ref="A3:I3"/>
  </mergeCells>
  <hyperlinks>
    <hyperlink ref="J8" r:id="rId1"/>
    <hyperlink ref="J10" r:id="rId2"/>
    <hyperlink ref="J14" r:id="rId3"/>
    <hyperlink ref="J11" r:id="rId4"/>
  </hyperlinks>
  <pageMargins left="0.70866141732283472" right="0.70866141732283472" top="0.74803149606299213" bottom="0.74803149606299213" header="0.31496062992125984" footer="0.31496062992125984"/>
  <pageSetup scale="50" orientation="portrait"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zoomScaleNormal="100" zoomScaleSheetLayoutView="91" workbookViewId="0">
      <selection activeCell="F10" sqref="F10"/>
    </sheetView>
  </sheetViews>
  <sheetFormatPr baseColWidth="10" defaultRowHeight="16.5" x14ac:dyDescent="0.3"/>
  <cols>
    <col min="1" max="1" width="16.7109375" style="86" customWidth="1"/>
    <col min="2" max="2" width="31.42578125" style="86" customWidth="1"/>
    <col min="3" max="3" width="47" style="86" customWidth="1"/>
    <col min="4" max="6" width="11.42578125" style="86"/>
    <col min="7" max="7" width="21.85546875" style="86" customWidth="1"/>
    <col min="8" max="8" width="17" style="86" customWidth="1"/>
    <col min="9" max="9" width="24.7109375" style="86" customWidth="1"/>
    <col min="10" max="10" width="16.7109375" style="86" customWidth="1"/>
    <col min="11" max="11" width="24.85546875" style="86" customWidth="1"/>
    <col min="12" max="16384" width="11.42578125" style="86"/>
  </cols>
  <sheetData>
    <row r="1" spans="1:12" s="41" customFormat="1" ht="18" x14ac:dyDescent="0.3">
      <c r="A1" s="299" t="s">
        <v>159</v>
      </c>
      <c r="B1" s="299"/>
      <c r="C1" s="299"/>
      <c r="D1" s="299"/>
      <c r="E1" s="299"/>
      <c r="F1" s="299"/>
      <c r="G1" s="299"/>
      <c r="H1" s="299"/>
      <c r="I1" s="299"/>
      <c r="J1" s="79"/>
    </row>
    <row r="2" spans="1:12" s="41" customFormat="1" ht="18" x14ac:dyDescent="0.3">
      <c r="A2" s="299" t="s">
        <v>148</v>
      </c>
      <c r="B2" s="299"/>
      <c r="C2" s="299"/>
      <c r="D2" s="299"/>
      <c r="E2" s="299"/>
      <c r="F2" s="299"/>
      <c r="G2" s="299"/>
      <c r="H2" s="299"/>
      <c r="I2" s="299"/>
      <c r="J2" s="79"/>
    </row>
    <row r="3" spans="1:12" s="41" customFormat="1" ht="18" x14ac:dyDescent="0.3">
      <c r="A3" s="388" t="s">
        <v>239</v>
      </c>
      <c r="B3" s="388"/>
      <c r="C3" s="388"/>
      <c r="D3" s="388"/>
      <c r="E3" s="388"/>
      <c r="F3" s="388"/>
      <c r="G3" s="388"/>
      <c r="H3" s="388"/>
      <c r="I3" s="388"/>
      <c r="J3" s="79"/>
    </row>
    <row r="4" spans="1:12" s="41" customFormat="1" ht="15.75" customHeight="1" x14ac:dyDescent="0.3">
      <c r="A4" s="381" t="s">
        <v>255</v>
      </c>
      <c r="B4" s="381"/>
      <c r="C4" s="381"/>
      <c r="D4" s="381"/>
      <c r="E4" s="381"/>
      <c r="F4" s="381"/>
      <c r="G4" s="381"/>
      <c r="H4" s="381"/>
      <c r="I4" s="381"/>
      <c r="J4" s="79"/>
    </row>
    <row r="5" spans="1:12" ht="20.25" customHeight="1" thickBot="1" x14ac:dyDescent="0.35">
      <c r="A5" s="90"/>
      <c r="B5" s="90"/>
      <c r="C5" s="90"/>
      <c r="D5" s="90"/>
      <c r="E5" s="90"/>
      <c r="F5" s="90"/>
      <c r="G5" s="90"/>
      <c r="H5" s="90"/>
      <c r="I5" s="90"/>
    </row>
    <row r="6" spans="1:12" ht="18" x14ac:dyDescent="0.3">
      <c r="A6" s="382" t="s">
        <v>109</v>
      </c>
      <c r="B6" s="384" t="s">
        <v>110</v>
      </c>
      <c r="C6" s="384" t="s">
        <v>141</v>
      </c>
      <c r="D6" s="384" t="s">
        <v>112</v>
      </c>
      <c r="E6" s="384"/>
      <c r="F6" s="384"/>
      <c r="G6" s="384" t="s">
        <v>113</v>
      </c>
      <c r="H6" s="384"/>
      <c r="I6" s="386" t="s">
        <v>114</v>
      </c>
    </row>
    <row r="7" spans="1:12" ht="65.25" thickBot="1" x14ac:dyDescent="0.35">
      <c r="A7" s="383"/>
      <c r="B7" s="385"/>
      <c r="C7" s="385"/>
      <c r="D7" s="223">
        <v>1</v>
      </c>
      <c r="E7" s="223">
        <v>2</v>
      </c>
      <c r="F7" s="223">
        <v>3</v>
      </c>
      <c r="G7" s="223" t="s">
        <v>120</v>
      </c>
      <c r="H7" s="223" t="s">
        <v>121</v>
      </c>
      <c r="I7" s="387"/>
      <c r="J7" s="256" t="s">
        <v>167</v>
      </c>
      <c r="K7" s="256" t="s">
        <v>168</v>
      </c>
      <c r="L7" s="282" t="s">
        <v>379</v>
      </c>
    </row>
    <row r="8" spans="1:12" ht="41.25" customHeight="1" x14ac:dyDescent="0.3">
      <c r="A8" s="379" t="s">
        <v>159</v>
      </c>
      <c r="B8" s="127" t="s">
        <v>160</v>
      </c>
      <c r="C8" s="224" t="s">
        <v>304</v>
      </c>
      <c r="D8" s="122" t="s">
        <v>144</v>
      </c>
      <c r="E8" s="123" t="s">
        <v>144</v>
      </c>
      <c r="F8" s="124" t="s">
        <v>144</v>
      </c>
      <c r="G8" s="192">
        <v>44958</v>
      </c>
      <c r="H8" s="225">
        <v>45289</v>
      </c>
      <c r="I8" s="250" t="s">
        <v>161</v>
      </c>
      <c r="J8" s="277" t="s">
        <v>367</v>
      </c>
      <c r="K8" s="237" t="s">
        <v>366</v>
      </c>
      <c r="L8" s="283">
        <v>0</v>
      </c>
    </row>
    <row r="9" spans="1:12" ht="58.5" customHeight="1" x14ac:dyDescent="0.3">
      <c r="A9" s="380"/>
      <c r="B9" s="127" t="s">
        <v>162</v>
      </c>
      <c r="C9" s="224" t="s">
        <v>303</v>
      </c>
      <c r="D9" s="122" t="s">
        <v>144</v>
      </c>
      <c r="E9" s="123" t="s">
        <v>144</v>
      </c>
      <c r="F9" s="124" t="s">
        <v>144</v>
      </c>
      <c r="G9" s="226">
        <v>44928</v>
      </c>
      <c r="H9" s="225">
        <v>45289</v>
      </c>
      <c r="I9" s="250" t="s">
        <v>164</v>
      </c>
      <c r="J9" s="272" t="s">
        <v>322</v>
      </c>
      <c r="K9" s="272" t="s">
        <v>321</v>
      </c>
      <c r="L9" s="283">
        <v>1</v>
      </c>
    </row>
    <row r="10" spans="1:12" ht="57.75" customHeight="1" x14ac:dyDescent="0.3">
      <c r="A10" s="380"/>
      <c r="B10" s="127" t="s">
        <v>165</v>
      </c>
      <c r="C10" s="224" t="s">
        <v>166</v>
      </c>
      <c r="D10" s="132" t="s">
        <v>144</v>
      </c>
      <c r="E10" s="133" t="s">
        <v>144</v>
      </c>
      <c r="F10" s="134" t="s">
        <v>144</v>
      </c>
      <c r="G10" s="226">
        <v>44959</v>
      </c>
      <c r="H10" s="225">
        <v>45289</v>
      </c>
      <c r="I10" s="271" t="s">
        <v>164</v>
      </c>
      <c r="J10" s="272" t="s">
        <v>322</v>
      </c>
      <c r="K10" s="272" t="s">
        <v>321</v>
      </c>
      <c r="L10" s="283">
        <v>1</v>
      </c>
    </row>
    <row r="11" spans="1:12" ht="50.1" customHeight="1" x14ac:dyDescent="0.3"/>
    <row r="12" spans="1:12" ht="50.1" customHeight="1" x14ac:dyDescent="0.3"/>
    <row r="13" spans="1:12" ht="50.1" customHeight="1" x14ac:dyDescent="0.3"/>
    <row r="14" spans="1:12" ht="50.1" customHeight="1" x14ac:dyDescent="0.3"/>
    <row r="15" spans="1:12" ht="50.1" customHeight="1" x14ac:dyDescent="0.3"/>
    <row r="16" spans="1:12" ht="50.1" customHeight="1" x14ac:dyDescent="0.3"/>
    <row r="17" ht="50.1" customHeight="1" x14ac:dyDescent="0.3"/>
    <row r="18" ht="50.1" customHeight="1" x14ac:dyDescent="0.3"/>
    <row r="19" ht="50.1" customHeight="1" x14ac:dyDescent="0.3"/>
  </sheetData>
  <sheetProtection algorithmName="SHA-512" hashValue="bCOmATH4WgbuX0b4sQy1JfVfnLDVMs44BgpcP+oF5W6HzK+LKjFAg8mC+bT/TsGAMRumA/PbOu4IB2ehXdpWlg==" saltValue="eUIkjwTZYUQvbIx+OXRqOQ==" spinCount="100000" sheet="1" objects="1" scenarios="1"/>
  <mergeCells count="11">
    <mergeCell ref="A8:A10"/>
    <mergeCell ref="A1:I1"/>
    <mergeCell ref="A4:I4"/>
    <mergeCell ref="A6:A7"/>
    <mergeCell ref="B6:B7"/>
    <mergeCell ref="C6:C7"/>
    <mergeCell ref="D6:F6"/>
    <mergeCell ref="G6:H6"/>
    <mergeCell ref="I6:I7"/>
    <mergeCell ref="A2:I2"/>
    <mergeCell ref="A3:I3"/>
  </mergeCells>
  <pageMargins left="0.70866141732283472" right="0.70866141732283472" top="0.74803149606299213" bottom="0.74803149606299213" header="0.31496062992125984" footer="0.31496062992125984"/>
  <pageSetup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Hoja1</vt:lpstr>
      <vt:lpstr>Control de cambios</vt:lpstr>
      <vt:lpstr>RESUMEN</vt:lpstr>
      <vt:lpstr>Anexo 1. GESTIÓN DEL RIESGOS</vt:lpstr>
      <vt:lpstr>Anexo 1.1. MATRIZ DE RIESGOS</vt:lpstr>
      <vt:lpstr>Anexo 2. ANTITRAMITE</vt:lpstr>
      <vt:lpstr>Anexo 3. RENDICION DE CUENTAS</vt:lpstr>
      <vt:lpstr>Anexo 4. ATENCION CIUDADANO</vt:lpstr>
      <vt:lpstr>Anexo 5. TRANSPARENCIA</vt:lpstr>
      <vt:lpstr>Anexo 6.Iniciativas Adicionales</vt:lpstr>
      <vt:lpstr>'Anexo 1. GESTIÓN DEL RIESGOS'!Área_de_impresión</vt:lpstr>
      <vt:lpstr>'Anexo 3. RENDICION DE CUENTAS'!Área_de_impresión</vt:lpstr>
      <vt:lpstr>'Anexo 4. ATENCION CIUDADANO'!Área_de_impresión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Nayibe Vaca</dc:creator>
  <cp:lastModifiedBy>USER</cp:lastModifiedBy>
  <cp:lastPrinted>2023-05-12T16:51:31Z</cp:lastPrinted>
  <dcterms:created xsi:type="dcterms:W3CDTF">2018-01-31T16:18:33Z</dcterms:created>
  <dcterms:modified xsi:type="dcterms:W3CDTF">2023-05-16T02:53:25Z</dcterms:modified>
</cp:coreProperties>
</file>