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MONTAR EN PÁGINA WEB\WEB 2022\PAAC 2022\"/>
    </mc:Choice>
  </mc:AlternateContent>
  <bookViews>
    <workbookView xWindow="0" yWindow="0" windowWidth="15315" windowHeight="4650" firstSheet="3" activeTab="3"/>
  </bookViews>
  <sheets>
    <sheet name="Hoja1" sheetId="7" state="hidden" r:id="rId1"/>
    <sheet name="Control de cambios" sheetId="23" r:id="rId2"/>
    <sheet name="RESUMEN" sheetId="13" r:id="rId3"/>
    <sheet name="Anexo 1. GESTIÓN DEL RIESGOS" sheetId="14" r:id="rId4"/>
    <sheet name="Anexo 1.1. MATRIZ DE RIESGOS" sheetId="24" r:id="rId5"/>
    <sheet name="Anexo 2. ANTITRAMITE" sheetId="15" r:id="rId6"/>
    <sheet name="Anexo 3. RENDICION DE CUENTAS" sheetId="16" r:id="rId7"/>
    <sheet name="Anexo 4. ATENCION CIUDADANO" sheetId="17" r:id="rId8"/>
    <sheet name="Anexo 5. TRANSPARENCIA" sheetId="18" r:id="rId9"/>
    <sheet name="Anexo 6.Iniciativas Adicionales" sheetId="2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_SE">#REF!</definedName>
    <definedName name="_xlnm._FilterDatabase" localSheetId="4" hidden="1">'Anexo 1.1. MATRIZ DE RIESGOS'!$A$5:$U$16</definedName>
    <definedName name="A">#REF!</definedName>
    <definedName name="AA">#REF!</definedName>
    <definedName name="accion">#REF!</definedName>
    <definedName name="ACCIONES">#REF!</definedName>
    <definedName name="ACTIVIDADES_DE_GESTION_Y_CONTROL">#REF!</definedName>
    <definedName name="AGENTE">#REF!</definedName>
    <definedName name="ANTIOQUIA">#REF!</definedName>
    <definedName name="_xlnm.Print_Area" localSheetId="7">'Anexo 4. ATENCION CIUDADANO'!$A$1:$I$16</definedName>
    <definedName name="AREA_IMPACTO">#REF!</definedName>
    <definedName name="AREAS_IMPACTO">#REF!</definedName>
    <definedName name="as">#REF!=MEDIAN(#REF!,#REF!,#REF!+#REF!-1)</definedName>
    <definedName name="ASSSSS">(as*(#REF!&gt;0))*PeríodoEnPlan</definedName>
    <definedName name="ASUNTOS_TECNICOS">#REF!</definedName>
    <definedName name="ASUNTOS_TECNOLOGICOS">#REF!</definedName>
    <definedName name="B">#REF!</definedName>
    <definedName name="BASE_DE_ACTIVOS_Y_RECURSOS_DE_LA_ORGANIZACIÓN">#REF!</definedName>
    <definedName name="CALIF">'[1]BASE OCULTAR'!$C$6:$D$107</definedName>
    <definedName name="CALIFICACION">#REF!</definedName>
    <definedName name="CANAL_DE_DISTRIBUCION">[2]DATOS!$C$16:$C$27</definedName>
    <definedName name="CAUSA">#REF!</definedName>
    <definedName name="CAUSAS">[3]CAUSAS!$C$6:$O$11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[3]CAUSAS!$C$12:$O$12</definedName>
    <definedName name="CLAVECONT">#REF!</definedName>
    <definedName name="CLAVECONTROL">'[3]NO BORRAR'!$B$41:$B$57</definedName>
    <definedName name="CLAVEOBJ">#REF!</definedName>
    <definedName name="CLAVEPOL">#REF!</definedName>
    <definedName name="CLAVEPOLITICA">'[3]NO BORRAR'!$B$3:$B$17</definedName>
    <definedName name="CLAVEPROC">#REF!</definedName>
    <definedName name="CLAVEPROCEDIMIENTO">'[3]NO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'[3]NO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pendencias">[4]Listas!$B$3:$B$32</definedName>
    <definedName name="DESEMPEÑO">#REF!</definedName>
    <definedName name="detallado">([5]!X*(#REF!&gt;0))*[5]!PeríodoEnPlan</definedName>
    <definedName name="DIRECCION_ACTIVIDADES_MARITIMAS">#REF!</definedName>
    <definedName name="e">([5]!PeríodoReal*(#REF!&gt;0))*[5]!PeríodoEnPlan</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ExcesoPorcentajeCompletado">(#REF!=MEDIAN(#REF!,#REF!,#REF!+#REF!)*(#REF!&gt;0))*((#REF!&lt;(INT(#REF!+#REF!*#REF!)))+(#REF!=#REF!))*(#REF!&gt;0)</definedName>
    <definedName name="ExcesoReal">PeríodoReal*(#REF!&gt;0)</definedName>
    <definedName name="FACTOR">[2]DATOS!$A$16:$E$16</definedName>
    <definedName name="FACTOR_DEL_RIESGO">[6]FUENTES!$A$2:$A$10</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[7]Listas!$G$2:$G$6</definedName>
    <definedName name="IMPACTO" localSheetId="4">[8]MAPA!$O$7:$O$19</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acinco">[7]Listas!$F$52:$F$66</definedName>
    <definedName name="lacuatro">[7]Listas!$F$36:$F$51</definedName>
    <definedName name="lados">[7]Listas!$F$13:$F$23</definedName>
    <definedName name="latres">[7]Listas!$F$24:$F$35</definedName>
    <definedName name="launo">[7]Listas!$F$2:$F$12</definedName>
    <definedName name="LEGAL">#REF!</definedName>
    <definedName name="LET">#REF!</definedName>
    <definedName name="m">[5]!ExcesoPorcentajeCompletado*[5]!PeríodoEnPlan</definedName>
    <definedName name="MACROPROCESO">#REF!</definedName>
    <definedName name="MATER1">[7]Listas!$E$2:$E$7</definedName>
    <definedName name="MATER2">[7]Listas!$E$8:$E$13</definedName>
    <definedName name="MATER3">[7]Listas!$E$14:$E$19</definedName>
    <definedName name="MATER4">[7]Listas!$E$20:$E$25</definedName>
    <definedName name="MATER5">[7]Listas!$E$26:$E$31</definedName>
    <definedName name="Matriz">[9]Listas!$E$26:$E$31</definedName>
    <definedName name="MERCADO">#REF!</definedName>
    <definedName name="n">[10]Cronograma!PeríodoReal*([10]Cronograma!$E1&gt;0)</definedName>
    <definedName name="NN">#REF!</definedName>
    <definedName name="NOMBRE_RIESGO">#REF!</definedName>
    <definedName name="NUM">#REF!</definedName>
    <definedName name="ñ">[5]!PeríodoEnPlan*(#REF!&gt;0)</definedName>
    <definedName name="o">(#REF!=MEDIAN(#REF!,#REF!,#REF!+#REF!)*(#REF!&gt;0))*((#REF!&lt;(INT(#REF!+#REF!*#REF!)))+(#REF!=#REF!))*(#REF!&gt;0)</definedName>
    <definedName name="OBJETIVOS">#REF!</definedName>
    <definedName name="om" localSheetId="4">#REF!</definedName>
    <definedName name="om">#REF!</definedName>
    <definedName name="OPERACIÓN">[2]DATOS!$E$16:$E$27</definedName>
    <definedName name="OTROS">#REF!</definedName>
    <definedName name="período_seleccionado">#REF!</definedName>
    <definedName name="PeríodoEnPlan">#REF!=MEDIAN(#REF!,#REF!,#REF!+#REF!-1)</definedName>
    <definedName name="PeríodoReal">#REF!=MEDIAN(#REF!,#REF!,#REF!+#REF!-1)</definedName>
    <definedName name="PERSONA">#REF!</definedName>
    <definedName name="PERSONAS">#REF!</definedName>
    <definedName name="PESO">#REF!</definedName>
    <definedName name="Plan">PeríodoEnPlan*(#REF!&gt;0)</definedName>
    <definedName name="PM">[7]Listas!$D$2:$D$6</definedName>
    <definedName name="POLITICA">'[3]NO BORRAR'!$C$3:$C$17</definedName>
    <definedName name="POLITICAS_GUBERNAMENTALES">#REF!</definedName>
    <definedName name="PorcentajeCompletado">ExcesoPorcentajeCompletado*PeríodoEnPlan</definedName>
    <definedName name="PROBABILIDAD" localSheetId="4">[8]MAPA!$N$7:$N$19</definedName>
    <definedName name="PROBABILIDAD">#REF!</definedName>
    <definedName name="PROCEDIMIENTO">#REF!</definedName>
    <definedName name="PROCESO">#REF!</definedName>
    <definedName name="PROCESOS">[2]DATOS!$A$4:$A$7</definedName>
    <definedName name="PRODUCTO">[2]DATOS!$D$16:$D$27</definedName>
    <definedName name="PUNTAJE">#REF!</definedName>
    <definedName name="PUNTAJEF">#REF!</definedName>
    <definedName name="PUNTAJEG">#REF!</definedName>
    <definedName name="q">#REF!</definedName>
    <definedName name="R_1" localSheetId="4">#REF!</definedName>
    <definedName name="R_1">#REF!</definedName>
    <definedName name="Real">(PeríodoReal*(#REF!&gt;0))*PeríodoEnPlan</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'[3]NO BORRAR'!$G$1:$G$5</definedName>
    <definedName name="RIESGO_ASOCIADO">#REF!</definedName>
    <definedName name="RIESGO_ASOCIADO_POR_CAUSA">[6]FUENTES!$A$11:$A$15</definedName>
    <definedName name="RIESGO_ASOCIADO_POR_IMPACTO">[6]FUENTES!$A$17:$A$22</definedName>
    <definedName name="RIESGOESPECIFICO">#REF!</definedName>
    <definedName name="RIESGOESPECIFICO2">#REF!</definedName>
    <definedName name="RIESGOS">#REF!</definedName>
    <definedName name="s">([10]Cronograma!A$8=MEDIAN([10]Cronograma!A$8,[10]Cronograma!$E1,[10]Cronograma!$E1+[10]Cronograma!$F1)*([10]Cronograma!$E1&gt;0))*(([10]Cronograma!A$8&lt;(INT([10]Cronograma!$E1+[10]Cronograma!$F1*[10]Cronograma!$K1)))+([10]Cronograma!A$8=[10]Cronograma!$E1))*([10]Cronograma!$K1&gt;0)</definedName>
    <definedName name="SE">#REF!</definedName>
    <definedName name="SI_NO">'[11]NO BORRAR'!$F$1:$F$2</definedName>
    <definedName name="SINO">#REF!</definedName>
    <definedName name="SISTEMAS">#REF!</definedName>
    <definedName name="SISTEMAS_DE_INFORMACION">#REF!</definedName>
    <definedName name="ss">[12]Listas!$F$24:$F$35</definedName>
    <definedName name="t">[5]!PeríodoReal*(#REF!&gt;0)</definedName>
    <definedName name="TECNOLOGIA">#REF!</definedName>
    <definedName name="TECNOLOGIA_">#REF!</definedName>
    <definedName name="TIPOACCION">'[3]NO BORRAR'!$I$1:$I$9</definedName>
    <definedName name="TOTAL_PUNTAJE_RIESGO">#REF!</definedName>
    <definedName name="TRATAMIENTO">#REF!</definedName>
    <definedName name="TRATAMIENTO_RIESGO">'[11]NO BORRAR'!$G$1:$G$5</definedName>
    <definedName name="USUARIO">#REF!</definedName>
    <definedName name="VALORES_ETICOS">#REF!</definedName>
    <definedName name="w">[5]!PeríodoReal*(#REF!&gt;0)</definedName>
    <definedName name="X">#REF!</definedName>
    <definedName name="Y">#REF!</definedName>
    <definedName name="Z">#REF!</definedName>
    <definedName name="zon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2" i="24" l="1"/>
  <c r="H62" i="24"/>
  <c r="M61" i="24"/>
  <c r="H61" i="24"/>
  <c r="M60" i="24"/>
  <c r="H60" i="24"/>
  <c r="O59" i="24"/>
  <c r="M59" i="24"/>
  <c r="H59" i="24"/>
  <c r="O58" i="24"/>
  <c r="M58" i="24"/>
  <c r="H58" i="24"/>
  <c r="O57" i="24"/>
  <c r="M57" i="24"/>
  <c r="H57" i="24"/>
  <c r="O56" i="24"/>
  <c r="M56" i="24"/>
  <c r="H56" i="24"/>
  <c r="O55" i="24"/>
  <c r="M55" i="24"/>
  <c r="H55" i="24"/>
  <c r="O54" i="24"/>
  <c r="M54" i="24"/>
  <c r="H54" i="24"/>
  <c r="O53" i="24"/>
  <c r="M53" i="24"/>
  <c r="H53" i="24"/>
  <c r="O52" i="24"/>
  <c r="M52" i="24"/>
  <c r="H52" i="24"/>
  <c r="O51" i="24"/>
  <c r="M51" i="24"/>
  <c r="H51" i="24"/>
  <c r="O50" i="24"/>
  <c r="M50" i="24"/>
  <c r="H50" i="24"/>
  <c r="O49" i="24"/>
  <c r="M49" i="24"/>
  <c r="H49" i="24"/>
  <c r="O48" i="24"/>
  <c r="H48" i="24"/>
  <c r="O47" i="24"/>
  <c r="L16" i="24" s="1"/>
  <c r="H47" i="24"/>
  <c r="O46" i="24"/>
  <c r="H46" i="24"/>
  <c r="O45" i="24"/>
  <c r="H45" i="24"/>
  <c r="O44" i="24"/>
  <c r="H44" i="24"/>
  <c r="O43" i="24"/>
  <c r="H43" i="24"/>
  <c r="O42" i="24"/>
  <c r="M42" i="24"/>
  <c r="H42" i="24"/>
  <c r="O41" i="24"/>
  <c r="H41" i="24"/>
  <c r="O40" i="24"/>
  <c r="H40" i="24"/>
  <c r="O39" i="24"/>
  <c r="H39" i="24"/>
  <c r="L10" i="24" s="1"/>
  <c r="O38" i="24"/>
  <c r="H38" i="24"/>
  <c r="N16" i="24"/>
  <c r="I16" i="24"/>
  <c r="G16" i="24"/>
  <c r="M48" i="24" s="1"/>
  <c r="F16" i="24"/>
  <c r="E16" i="24"/>
  <c r="D16" i="24"/>
  <c r="C16" i="24"/>
  <c r="B16" i="24"/>
  <c r="A16" i="24"/>
  <c r="N15" i="24"/>
  <c r="I15" i="24"/>
  <c r="G15" i="24"/>
  <c r="F15" i="24"/>
  <c r="E15" i="24"/>
  <c r="D15" i="24"/>
  <c r="C15" i="24"/>
  <c r="B15" i="24"/>
  <c r="A15" i="24"/>
  <c r="N14" i="24"/>
  <c r="I14" i="24"/>
  <c r="G14" i="24"/>
  <c r="F14" i="24"/>
  <c r="E14" i="24"/>
  <c r="D14" i="24"/>
  <c r="C14" i="24"/>
  <c r="B14" i="24"/>
  <c r="A14" i="24"/>
  <c r="N13" i="24"/>
  <c r="I13" i="24"/>
  <c r="G13" i="24"/>
  <c r="F13" i="24"/>
  <c r="E13" i="24"/>
  <c r="D13" i="24"/>
  <c r="C13" i="24"/>
  <c r="B13" i="24"/>
  <c r="A13" i="24"/>
  <c r="N12" i="24"/>
  <c r="I12" i="24"/>
  <c r="G12" i="24"/>
  <c r="F12" i="24"/>
  <c r="E12" i="24"/>
  <c r="D12" i="24"/>
  <c r="C12" i="24"/>
  <c r="B12" i="24"/>
  <c r="A12" i="24"/>
  <c r="N11" i="24"/>
  <c r="I11" i="24"/>
  <c r="G11" i="24"/>
  <c r="F11" i="24"/>
  <c r="E11" i="24"/>
  <c r="D11" i="24"/>
  <c r="C11" i="24"/>
  <c r="B11" i="24"/>
  <c r="A11" i="24"/>
  <c r="N10" i="24"/>
  <c r="I10" i="24"/>
  <c r="G10" i="24"/>
  <c r="M43" i="24" s="1"/>
  <c r="F10" i="24"/>
  <c r="E10" i="24"/>
  <c r="D10" i="24"/>
  <c r="C10" i="24"/>
  <c r="B10" i="24"/>
  <c r="A10" i="24"/>
  <c r="N9" i="24"/>
  <c r="I9" i="24"/>
  <c r="G9" i="24"/>
  <c r="F9" i="24"/>
  <c r="E9" i="24"/>
  <c r="D9" i="24"/>
  <c r="C9" i="24"/>
  <c r="B9" i="24"/>
  <c r="A9" i="24"/>
  <c r="N8" i="24"/>
  <c r="L8" i="24"/>
  <c r="I8" i="24"/>
  <c r="G8" i="24"/>
  <c r="F8" i="24"/>
  <c r="E8" i="24"/>
  <c r="D8" i="24"/>
  <c r="C8" i="24"/>
  <c r="B8" i="24"/>
  <c r="A8" i="24"/>
  <c r="N7" i="24"/>
  <c r="I7" i="24"/>
  <c r="G7" i="24"/>
  <c r="F7" i="24"/>
  <c r="M39" i="24" s="1"/>
  <c r="H7" i="24" s="1"/>
  <c r="E7" i="24"/>
  <c r="D7" i="24"/>
  <c r="C7" i="24"/>
  <c r="B7" i="24"/>
  <c r="A7" i="24"/>
  <c r="N6" i="24"/>
  <c r="I6" i="24"/>
  <c r="G6" i="24"/>
  <c r="F6" i="24"/>
  <c r="E6" i="24"/>
  <c r="D6" i="24"/>
  <c r="C6" i="24"/>
  <c r="B6" i="24"/>
  <c r="A6" i="24"/>
  <c r="M38" i="24" l="1"/>
  <c r="H16" i="24"/>
  <c r="L13" i="24"/>
  <c r="H10" i="24"/>
  <c r="M44" i="24"/>
  <c r="M45" i="24"/>
  <c r="H12" i="24" s="1"/>
  <c r="L6" i="24"/>
  <c r="L7" i="24"/>
  <c r="M40" i="24"/>
  <c r="M41" i="24"/>
  <c r="H9" i="24" s="1"/>
  <c r="L12" i="24"/>
  <c r="H13" i="24"/>
  <c r="M46" i="24"/>
  <c r="H14" i="24" s="1"/>
  <c r="L14" i="24"/>
  <c r="H15" i="24"/>
  <c r="H8" i="24"/>
  <c r="L9" i="24"/>
  <c r="H11" i="24"/>
  <c r="L11" i="24"/>
  <c r="M47" i="24"/>
  <c r="L15" i="24"/>
  <c r="H6" i="24"/>
  <c r="J38" i="24"/>
  <c r="B8" i="13"/>
  <c r="C8" i="13"/>
  <c r="C3" i="13" l="1"/>
  <c r="C4" i="13"/>
  <c r="C5" i="13"/>
  <c r="C6" i="13"/>
  <c r="C7" i="13"/>
  <c r="C2" i="13" l="1"/>
</calcChain>
</file>

<file path=xl/comments1.xml><?xml version="1.0" encoding="utf-8"?>
<comments xmlns="http://schemas.openxmlformats.org/spreadsheetml/2006/main">
  <authors>
    <author>Carlos Andres Salinas</author>
  </authors>
  <commentList>
    <comment ref="A10" authorId="0" shapeId="0">
      <text>
        <r>
          <rPr>
            <b/>
            <sz val="11"/>
            <color indexed="81"/>
            <rFont val="Tahoma"/>
            <family val="2"/>
          </rPr>
          <t xml:space="preserve">Transparencia pasiva:
</t>
        </r>
        <r>
          <rPr>
            <sz val="11"/>
            <color indexed="81"/>
            <rFont val="Tahoma"/>
            <family val="2"/>
          </rPr>
          <t>Relacionada con la respuesta a las solicitudes de acceso a la información, en términos de calidad, oportunidad, y disponibilidad.</t>
        </r>
      </text>
    </comment>
  </commentList>
</comments>
</file>

<file path=xl/comments2.xml><?xml version="1.0" encoding="utf-8"?>
<comments xmlns="http://schemas.openxmlformats.org/spreadsheetml/2006/main">
  <authors>
    <author>Karol Wilfredo Camargo Vargas</author>
    <author>Carlos Andres Salinas</author>
  </authors>
  <commentList>
    <comment ref="A8" authorId="0" shapeId="0">
      <text>
        <r>
          <rPr>
            <sz val="12"/>
            <color indexed="81"/>
            <rFont val="Tahoma"/>
            <family val="2"/>
          </rPr>
          <t xml:space="preserve">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r>
      </text>
    </comment>
    <comment ref="A15" authorId="1" shapeId="0">
      <text>
        <r>
          <rPr>
            <sz val="11"/>
            <color indexed="81"/>
            <rFont val="Tahoma"/>
            <family val="2"/>
          </rPr>
          <t xml:space="preserve">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t>
        </r>
        <r>
          <rPr>
            <sz val="9"/>
            <color indexed="81"/>
            <rFont val="Tahoma"/>
            <family val="2"/>
          </rPr>
          <t xml:space="preserve">
</t>
        </r>
      </text>
    </comment>
    <comment ref="A18" authorId="1" shapeId="0">
      <text>
        <r>
          <rPr>
            <sz val="12"/>
            <color indexed="81"/>
            <rFont val="Tahoma"/>
            <family val="2"/>
          </rPr>
          <t>Para facilitar qué poblaciones específicas accedan a la información que las afecte, la ley estableció el criterio diferencial de accesibilidad a información pública55.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r>
        <r>
          <rPr>
            <b/>
            <sz val="9"/>
            <color indexed="81"/>
            <rFont val="Tahoma"/>
            <family val="2"/>
          </rPr>
          <t xml:space="preserve">
</t>
        </r>
        <r>
          <rPr>
            <sz val="9"/>
            <color indexed="81"/>
            <rFont val="Tahoma"/>
            <family val="2"/>
          </rPr>
          <t xml:space="preserve">
</t>
        </r>
      </text>
    </comment>
    <comment ref="A19" authorId="1" shapeId="0">
      <text>
        <r>
          <rPr>
            <sz val="11"/>
            <color indexed="81"/>
            <rFont val="Tahoma"/>
            <family val="2"/>
          </rPr>
          <t>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A continuación se muestra un modelo para formular la estrategia de Transparencia y Acceso a la Información</t>
        </r>
      </text>
    </comment>
  </commentList>
</comments>
</file>

<file path=xl/sharedStrings.xml><?xml version="1.0" encoding="utf-8"?>
<sst xmlns="http://schemas.openxmlformats.org/spreadsheetml/2006/main" count="538" uniqueCount="321">
  <si>
    <t>Plan Anticorrupción y de Atención al Ciudadano</t>
  </si>
  <si>
    <t>1.1</t>
  </si>
  <si>
    <t>1.2</t>
  </si>
  <si>
    <t>1.3</t>
  </si>
  <si>
    <t>Divulgación de Política y publicación</t>
  </si>
  <si>
    <t>2.1</t>
  </si>
  <si>
    <t xml:space="preserve">Estudio de los trámites susceptibles de intervención : Análisis de los factores internos (Complejidad; Costo; Tiempo), Factores externos (Pago;  PQRS); Auditorías: hallazgos o acciones de mejora- Consulta ciudadana) </t>
  </si>
  <si>
    <t>Asignar responsables de la gestión de los diferentes canales de atención</t>
  </si>
  <si>
    <t xml:space="preserve">Plan de capacitación ajustado </t>
  </si>
  <si>
    <t>actualizar y socializar la política</t>
  </si>
  <si>
    <t>consolidación de los mapas de riesgos, a su vez será el encargado de su publicación</t>
  </si>
  <si>
    <t>La medición de los avances, de las acciones de respuesta y evaluación de la efectividad de las políticas, estará a cargo del Grupo Interno de Trabajo de Control Interno</t>
  </si>
  <si>
    <t>La revisión del contenido del mapa de riesgos del Instituto, se realizará como mínimo una vez al año o cuando las circunstancias lo ameriten como cambios sustanciales en el contexto estratégico</t>
  </si>
  <si>
    <t xml:space="preserve">La política de Administración del Riesgo, Mapa de Riesgos Institucional, Mapa de Riesgos de los procesos, mapa de riesgos de corrupción, el Manual de Administración del Riesgo Crediticio, se socializarán y divulgarán </t>
  </si>
  <si>
    <t>definirán estrategias de capacitación que garanticen la competencia necesaria de los servidores para atender el tema de una manera adecuada</t>
  </si>
  <si>
    <t>estrategia de rendicion de cuentas</t>
  </si>
  <si>
    <t>estrategia de participacion ciudadana</t>
  </si>
  <si>
    <t>riesgos</t>
  </si>
  <si>
    <t>Monitoreo, Ajustes, Capacitación, mejora, sensibilización y divulgación.</t>
  </si>
  <si>
    <t>seguimiento se realizarán a los riesgos por procesos al menos 1 vez al año; a los riesgos de corrupción 3 veces al año que contempla el primero seguimiento en abril</t>
  </si>
  <si>
    <t>valoración de los controles se hará a través de la matriz de calificación, evaluación y respuesta a los riesgos</t>
  </si>
  <si>
    <t>Actualizar matriz de riesgos</t>
  </si>
  <si>
    <t>La Oficina de Control Interno realizará seguimiento (tres) 3 veces al año, así:</t>
  </si>
  <si>
    <t>Primer seguimiento: Con corte al 30 de abril. En esa medida, la publicación deberá surtirse dentro de los diez (10) primeros días hábiles del mes de mayo.</t>
  </si>
  <si>
    <t>Segundo seguimiento: Con corte al 31 de agosto. La publicación deberá surtirse dentro de los diez (10) primeros días hábiles del mes de septiembre.</t>
  </si>
  <si>
    <t>Tercer seguimiento: Con corte al 31 de diciembre. La publicación deberá surtirse dentro de los diez (10) primeros días hábiles del mes de enero.</t>
  </si>
  <si>
    <t>RACIONALIZACION DE TRÁMITES</t>
  </si>
  <si>
    <t>Acciones o medidas de mejora (racionalización) que impliquen la revisión, reingeniería, optimización, actualización, reducción, ampliación o supresión de actividades de los procesos y procedimientos asociados al trámite u Otros Procedimientos Administrativos como Reducción de tiempo de duración del trámite a través de , Extensión de horarios de atención, Ampliación de puntos de atención, Reducción de pasos para el ciudadano, Ampliación de canales de obtención del resultado, Estandarización de trámites o formularios, Optimización de los procesos o procedimientos internos asociados al trámite.</t>
  </si>
  <si>
    <t>Pago en línea de los trámites, Formularios diligenciados en línea, Envío de documentos electrónicos, Mecanismos virtuales de seguimiento al estado de los trámites, Documentos con firma electrónica, Trámite realizado totalmente en línea, Cadenas de trámites o ventanillas únicas virtuales (interoperabilidad).</t>
  </si>
  <si>
    <t>RENDICION DE CUENTAS</t>
  </si>
  <si>
    <t>Presenta un informe de la gestión del período del cual se están rindiendo cuentas.</t>
  </si>
  <si>
    <t xml:space="preserve">Facilita el control social que realizan los ciudadanos a su labor a través de facilitar el acceso y entendimiento de las organizaciones sociales, organizaciones no gubernamentales, la academia, los medios de comunicación y la ciudadanía. </t>
  </si>
  <si>
    <t>Propicia un espacio de diálogo e intercambio de ideas con la ciudadanía</t>
  </si>
  <si>
    <t xml:space="preserve">ATENCIÓN AL
CIUDADANO
</t>
  </si>
  <si>
    <t>gestionar las acciones para la medición de la satisfacción</t>
  </si>
  <si>
    <t>control de producto o servicio no conforme</t>
  </si>
  <si>
    <t xml:space="preserve">atención a las PQR´S (peticiones, quejas, reclamos y sugerencias) </t>
  </si>
  <si>
    <t>la elaboración y seguimiento al plan de comunicaciones</t>
  </si>
  <si>
    <t>Aplicar un Autodiagnóstico de espacios físicos para identificar los ajustes requeridos</t>
  </si>
  <si>
    <r>
      <t xml:space="preserve"> </t>
    </r>
    <r>
      <rPr>
        <sz val="11"/>
        <color rgb="FF000000"/>
        <rFont val="Arial"/>
        <family val="2"/>
      </rPr>
      <t>Realizar ajustes razonables a los espacios físicos de atención y servicio al ciudadano para garantizar su accesibilidad de acuerdo con la NTC 6047.</t>
    </r>
  </si>
  <si>
    <t>Fortalecimiento de las competencias de los servidores públicos que atienden directamente a los ciudadanos a través de procesos de cualificación, mediante capacitación en servicio al cliente a todos los servidores.</t>
  </si>
  <si>
    <t>Evaluación del desempeño de los servidores públicos en la cual se analiza sus competencias en relación con su comportamiento y actitud en la Interacción con los ciudadanos.</t>
  </si>
  <si>
    <t>Inclusión en el Programa de Capacitación de temáticas relacionadas con el mejoramiento del servicio al ciudadano.</t>
  </si>
  <si>
    <t>Se estableció un plan de bienestar y estímulos en donde se establece un sistema de incentivos monetarios y no monetarios, para destacar el desempeño de los servidores en relación al servicio prestado al ciudadano</t>
  </si>
  <si>
    <r>
      <t>•</t>
    </r>
    <r>
      <rPr>
        <sz val="7"/>
        <color rgb="FF000000"/>
        <rFont val="Times New Roman"/>
        <family val="1"/>
      </rPr>
      <t xml:space="preserve">     </t>
    </r>
    <r>
      <rPr>
        <sz val="11"/>
        <color rgb="FF000000"/>
        <rFont val="Arial"/>
        <family val="2"/>
      </rPr>
      <t>Publicación de información mínima obligatoria sobre la estructura.</t>
    </r>
  </si>
  <si>
    <r>
      <t>•</t>
    </r>
    <r>
      <rPr>
        <sz val="7"/>
        <color rgb="FF000000"/>
        <rFont val="Times New Roman"/>
        <family val="1"/>
      </rPr>
      <t xml:space="preserve">     </t>
    </r>
    <r>
      <rPr>
        <sz val="11"/>
        <color rgb="FF000000"/>
        <rFont val="Arial"/>
        <family val="2"/>
      </rPr>
      <t>Publicación de información mínima obligatoria de procedimientos, servicios y funcionamiento.</t>
    </r>
  </si>
  <si>
    <r>
      <t>•</t>
    </r>
    <r>
      <rPr>
        <sz val="7"/>
        <color rgb="FF000000"/>
        <rFont val="Times New Roman"/>
        <family val="1"/>
      </rPr>
      <t xml:space="preserve">     </t>
    </r>
    <r>
      <rPr>
        <sz val="11"/>
        <color rgb="FF000000"/>
        <rFont val="Arial"/>
        <family val="2"/>
      </rPr>
      <t>Divulgación de datos abiertos.</t>
    </r>
  </si>
  <si>
    <r>
      <t>•</t>
    </r>
    <r>
      <rPr>
        <sz val="7"/>
        <color rgb="FF000000"/>
        <rFont val="Times New Roman"/>
        <family val="1"/>
      </rPr>
      <t xml:space="preserve">     </t>
    </r>
    <r>
      <rPr>
        <sz val="11"/>
        <color rgb="FF000000"/>
        <rFont val="Arial"/>
        <family val="2"/>
      </rPr>
      <t>Publicación de información sobre contratación pública.</t>
    </r>
  </si>
  <si>
    <r>
      <t>•</t>
    </r>
    <r>
      <rPr>
        <sz val="7"/>
        <color rgb="FF000000"/>
        <rFont val="Times New Roman"/>
        <family val="1"/>
      </rPr>
      <t xml:space="preserve">     </t>
    </r>
    <r>
      <rPr>
        <sz val="11"/>
        <color rgb="FF000000"/>
        <rFont val="Arial"/>
        <family val="2"/>
      </rPr>
      <t>Publicación y divulgación de información establecida en la Estrategia de Gobierno en Línea.</t>
    </r>
  </si>
  <si>
    <t>El Registro o inventario de activos de Información.</t>
  </si>
  <si>
    <t>• El Esquema de publicación de información, y</t>
  </si>
  <si>
    <t>• El Índice de Información Clasificada y Reservada.</t>
  </si>
  <si>
    <t>tablas de retención documental de la entidad, con las cuales se dará cumplimiento a los aspectos relacionados con el inventario de activos de información, las cuales serán complemento al plan de seguridad informática PSI, en el cual se adelantó el inventario de activos informáticos de la entidad; a través de las tablas así como el PSI, se determina la información clasificada y reservada y se controla su acceso</t>
  </si>
  <si>
    <t>TRANSPARENCIA</t>
  </si>
  <si>
    <t>Revisar matrices de riesgos por proceso e incorporar observaciones que apliquen</t>
  </si>
  <si>
    <t>Habilitar espacios de dialogo y de divulgación en redes sociales y/o emisoras e Informar  mediante mecanismos electrónicos y/o redes sociales  los temas relacionados con la rendición de cuentas.</t>
  </si>
  <si>
    <t>Espacios y Link habilitado</t>
  </si>
  <si>
    <t xml:space="preserve">Fortalecimiento de las competencias de los servidores públicos que atienden directamente a los ciudadanos </t>
  </si>
  <si>
    <t>Capacitaciones realizadas</t>
  </si>
  <si>
    <r>
      <t xml:space="preserve">Nota: </t>
    </r>
    <r>
      <rPr>
        <sz val="11"/>
        <color theme="1"/>
        <rFont val="Calibri"/>
        <family val="2"/>
        <scheme val="minor"/>
      </rPr>
      <t>Ver información detallada en la pestaña correspondiente.</t>
    </r>
  </si>
  <si>
    <t>TOTAL ACTIVIDADES</t>
  </si>
  <si>
    <r>
      <t>Componente 6: Otras Iniciativas</t>
    </r>
    <r>
      <rPr>
        <sz val="10"/>
        <rFont val="Arial"/>
        <family val="2"/>
      </rPr>
      <t xml:space="preserve"> Adicionales</t>
    </r>
    <r>
      <rPr>
        <sz val="10"/>
        <color rgb="FFFF0000"/>
        <rFont val="Arial"/>
        <family val="2"/>
      </rPr>
      <t xml:space="preserve"> </t>
    </r>
    <r>
      <rPr>
        <sz val="10"/>
        <color theme="1"/>
        <rFont val="Arial"/>
        <family val="2"/>
      </rPr>
      <t>de Lucha Contra la Corrupción</t>
    </r>
  </si>
  <si>
    <t>Componente 5. Mecanismos para la Transparencia y el Acceso a la Información</t>
  </si>
  <si>
    <t>ZONA ALTA</t>
  </si>
  <si>
    <t>de 80 a 100%</t>
  </si>
  <si>
    <t>Componente 4. Mecanismos para Mejorar la Atención al Ciudadano</t>
  </si>
  <si>
    <t>ZONA MEDIA</t>
  </si>
  <si>
    <t>De 60 a 79%</t>
  </si>
  <si>
    <t>Componente 3. Rendición de Cuentas</t>
  </si>
  <si>
    <t>ZONA BAJA</t>
  </si>
  <si>
    <t>0 a 59%</t>
  </si>
  <si>
    <t>Componente 2. Racionalización de Trámites</t>
  </si>
  <si>
    <t>Componente 1. Gestión del Riesgo de Corrupción</t>
  </si>
  <si>
    <t>Nivel de Cumplimiento</t>
  </si>
  <si>
    <t>% de Avance</t>
  </si>
  <si>
    <t>ESTRATEGIA / COMPONENTE</t>
  </si>
  <si>
    <t>Subcomponente/Procesos</t>
  </si>
  <si>
    <t>Actividades</t>
  </si>
  <si>
    <t>Entregable</t>
  </si>
  <si>
    <t>Responsable</t>
  </si>
  <si>
    <t>fecha De Inicio</t>
  </si>
  <si>
    <t>Fecha Fin</t>
  </si>
  <si>
    <t>Subcomponente/proceso 1
Política de administración de riesgos</t>
  </si>
  <si>
    <t>Reingeniería de Procesos institucionales adelantada</t>
  </si>
  <si>
    <t xml:space="preserve">Oficina Asesora de planeación </t>
  </si>
  <si>
    <t>1.4</t>
  </si>
  <si>
    <t>Aprobar la política de riesgos actualizada</t>
  </si>
  <si>
    <t>Subcomponente/proceso 2
Construcción del mapa de Riesgos de Corrupción</t>
  </si>
  <si>
    <t xml:space="preserve">Revisar, actualizar y validar los riesgos de corrupción identificados </t>
  </si>
  <si>
    <t>Subcomponente/proceso 3
Consulta y divulgación</t>
  </si>
  <si>
    <t>3.1</t>
  </si>
  <si>
    <t>Oficina Asesora de planeación</t>
  </si>
  <si>
    <t>3.2</t>
  </si>
  <si>
    <t>Subcomponente/proceso 4
Monitoreo y Revisión</t>
  </si>
  <si>
    <t>4.1</t>
  </si>
  <si>
    <t>Acompañar la elaboración de planes de mejoramiento cuando se detecten desviaciones</t>
  </si>
  <si>
    <t>Subcomponente/proceso 5
Seguimiento</t>
  </si>
  <si>
    <t>5.1</t>
  </si>
  <si>
    <t>Plan de auditorías y seguimiento ejecutado</t>
  </si>
  <si>
    <t>Oficina de Control Interno</t>
  </si>
  <si>
    <t>5.3</t>
  </si>
  <si>
    <t>Gestión del Riesgo de Corrupción - Mapa de Riesgos de Corrupción</t>
  </si>
  <si>
    <t xml:space="preserve">Actualizar la Política de Riesgos </t>
  </si>
  <si>
    <t>Política de Riesgo actualizada</t>
  </si>
  <si>
    <t xml:space="preserve">Acto Administrativo de aprobación </t>
  </si>
  <si>
    <t>Matrices ajustadas</t>
  </si>
  <si>
    <t xml:space="preserve">Oficina Asesora de planeación -Lideres de procesos y Profesional de Apoyo  Riesgos </t>
  </si>
  <si>
    <t>Ajuste de matriz de Riesgo de corrupción</t>
  </si>
  <si>
    <t>Socialización y aprobación de matrices de riesgos por procesos, corrupción e institucional actualizadas en Comité  de Riesgos</t>
  </si>
  <si>
    <t xml:space="preserve">Acta de Comité de Riesgos </t>
  </si>
  <si>
    <t>Planes de mejoramiento</t>
  </si>
  <si>
    <t>Presentar reportes de seguimiento al comité institucional de gestión y desempeño relacionados con con el seguimiento al Plan Anticorrupción y Atención al Ciudadano- PAAC</t>
  </si>
  <si>
    <t xml:space="preserve">Informes de seguimientos </t>
  </si>
  <si>
    <t>Oficina Asesora de planeación - Oficina de Control Interno</t>
  </si>
  <si>
    <t>Racionalización de Trámites</t>
  </si>
  <si>
    <t>No</t>
  </si>
  <si>
    <t xml:space="preserve">Definición del procedimiento / tramite  </t>
  </si>
  <si>
    <t>Entregable / producto</t>
  </si>
  <si>
    <t xml:space="preserve">Ruta de trabajo </t>
  </si>
  <si>
    <t>Fecha Inicio</t>
  </si>
  <si>
    <t>Beneficio para el  ciudadano o la entidad</t>
  </si>
  <si>
    <t>Área responsable</t>
  </si>
  <si>
    <t>Aprobación (adopción e implementación) de nuevos trámites o Modificación Estructural de trámites existentes</t>
  </si>
  <si>
    <t>Facilitar el acceso al trámite</t>
  </si>
  <si>
    <t xml:space="preserve">Elaborar plan de racionalización de tramite </t>
  </si>
  <si>
    <t xml:space="preserve">Plan de Racionalización de tramites </t>
  </si>
  <si>
    <t>Mesas de trabajo de la área Misional y Oficina Asesora de Planeación</t>
  </si>
  <si>
    <t xml:space="preserve">Racionalización de tramites </t>
  </si>
  <si>
    <t xml:space="preserve">Subgerencia Comercial y de Crédito - Oficina Asesora de Planeación </t>
  </si>
  <si>
    <t>Estrategia de racionalización de tramites implementada en IFC</t>
  </si>
  <si>
    <t>Realizar el trámite totalmente en línea</t>
  </si>
  <si>
    <t xml:space="preserve"> Estrategia de Rendición de Cuentas</t>
  </si>
  <si>
    <t>Elementos</t>
  </si>
  <si>
    <t>Producto o entregable</t>
  </si>
  <si>
    <t>Etapas de la Rendición de Cuentas</t>
  </si>
  <si>
    <t>Cuatrimestre</t>
  </si>
  <si>
    <t>Fecha</t>
  </si>
  <si>
    <t>Dependencia Responsable</t>
  </si>
  <si>
    <t>Aprestamiento</t>
  </si>
  <si>
    <t>Diseño</t>
  </si>
  <si>
    <t>Preparación</t>
  </si>
  <si>
    <t>Ejecución</t>
  </si>
  <si>
    <t>Seguimiento y Evaluación</t>
  </si>
  <si>
    <t>Inicio</t>
  </si>
  <si>
    <t>Fin</t>
  </si>
  <si>
    <t>INFORMACIÓN</t>
  </si>
  <si>
    <t>Estrategia de rendición de cuentas implementada</t>
  </si>
  <si>
    <t xml:space="preserve">Conformar un equipo de trabajo, con miembros entre las diferentes áreas misionales y de apoyo, que articule los ejercicios de rendición de cuentas al interior de la entidad. </t>
  </si>
  <si>
    <t>Oficina Asesora de Planeación</t>
  </si>
  <si>
    <t>DIÁLOGO</t>
  </si>
  <si>
    <t>RESPONSABILIDAD</t>
  </si>
  <si>
    <t xml:space="preserve">Publicación Informe audiencia de rendición de cuentas </t>
  </si>
  <si>
    <t>Oficina de control interno</t>
  </si>
  <si>
    <t xml:space="preserve">Evaluar y verificar, por parte de la oficina de control interno, el cumplimiento de la estrategia de rendición de cuentas incluyendo la eficacia y pertinencia de los espacios de diálogo. </t>
  </si>
  <si>
    <t>Realizar la consolidación de la información suministrada por las Áreas del IFC</t>
  </si>
  <si>
    <t>Contenidos informativos elaborados y entregados</t>
  </si>
  <si>
    <t>Oficina Asesora de Planeación- Lideres de Porcesos</t>
  </si>
  <si>
    <t>Mecanismos para Mejorar la Atención al Ciudadano</t>
  </si>
  <si>
    <t>SubComponentes</t>
  </si>
  <si>
    <t>Normativo y procedimental</t>
  </si>
  <si>
    <t>Fortalecimiento de los canales de atención</t>
  </si>
  <si>
    <t>Canal de atención virtual optimizado</t>
  </si>
  <si>
    <t>Talento Humano</t>
  </si>
  <si>
    <t>Lineamientos de Transparencia
Activa</t>
  </si>
  <si>
    <t>Planeación institucional definida y monitoreada</t>
  </si>
  <si>
    <t>Estados financieros publicados</t>
  </si>
  <si>
    <t>Informe de lo estados financieros publicados</t>
  </si>
  <si>
    <t>Elaboración de los Instrumentos de Gestión de la Información</t>
  </si>
  <si>
    <t>Criterio diferencial de accesibilidad</t>
  </si>
  <si>
    <t>Monitoreo del Acceso a
la Información Pública</t>
  </si>
  <si>
    <t xml:space="preserve">Actividades </t>
  </si>
  <si>
    <t>Comité Institucional de Gestión y Desempeño</t>
  </si>
  <si>
    <t>Comité Institucional de Gestión y Desempeño - Oficina Asesora de Planeación</t>
  </si>
  <si>
    <t xml:space="preserve">Oficina Asesora de Planeación - Oficina de Sistemas </t>
  </si>
  <si>
    <t xml:space="preserve">Informe publicado </t>
  </si>
  <si>
    <t xml:space="preserve">Espacios de diálogos y divulgación habilitados </t>
  </si>
  <si>
    <t>Publicación de informe de rendición en la página web del Instituto</t>
  </si>
  <si>
    <t>x</t>
  </si>
  <si>
    <t>Oficina Asesora de Planeación - Oficina de Sistemas - Aención al Cliente y Comunicaciones</t>
  </si>
  <si>
    <t xml:space="preserve">Gerencia </t>
  </si>
  <si>
    <t xml:space="preserve">Temas indentificados y socializados </t>
  </si>
  <si>
    <t>Encuestas aplicadas</t>
  </si>
  <si>
    <t xml:space="preserve">Realizar encuestas de percepción sobre la rendición de cuentas </t>
  </si>
  <si>
    <t xml:space="preserve">Oficina Asesora de Planeación - Lider de Atención al Cliente </t>
  </si>
  <si>
    <t xml:space="preserve">Jefe Oficina de Control Interno </t>
  </si>
  <si>
    <t>Plan de mejoramiento</t>
  </si>
  <si>
    <t xml:space="preserve">Elaboración del Plan de Mejoramiento identificando las actividades que dentro del proceso de rendición de cuentas ameritan intervención y ajustes ( de ser necesario) </t>
  </si>
  <si>
    <t>Entidad:  INSTITUTO FINANCIERO DE CASANARE</t>
  </si>
  <si>
    <t xml:space="preserve">Subgerencia Administrativa y Fiananciera - Oficina Asesora de Planeación </t>
  </si>
  <si>
    <t xml:space="preserve">Revisar  y ajustar de ser necesario los procedimientos internos asociados al proceso atención al cliente y comunicaciones </t>
  </si>
  <si>
    <t>Canal de atención optimizado</t>
  </si>
  <si>
    <t>Lider de Atención al Cliente y Comunicaciones</t>
  </si>
  <si>
    <t xml:space="preserve">Elaborar  o actualizar estrategia de participacion ciudadana </t>
  </si>
  <si>
    <t>Oficina Asesora de Planeación - Lider de Atención al Cliente y Comunicaciones</t>
  </si>
  <si>
    <t>Oficina Asesora de Planeación - Lider de Atención al Cliente y Comunicaciones - Lideres de Procesos</t>
  </si>
  <si>
    <t xml:space="preserve">Lider de Atención al Cliente y Comunicaciones </t>
  </si>
  <si>
    <t>Hacer seguimiento  de los mecanismos de participación</t>
  </si>
  <si>
    <t>Subgerencia Administrativa y Fiananciera</t>
  </si>
  <si>
    <t>Subgerencia Administrativa y Financiera - Gestión de Talento Humano</t>
  </si>
  <si>
    <t>Actualización permanente de la información  mínima obligatoria ley de transparencia  y de la pagina web</t>
  </si>
  <si>
    <t>Portal Web actualizado permanentemente</t>
  </si>
  <si>
    <t xml:space="preserve">Oficina Asesora de Planeación - Área de Sistemas </t>
  </si>
  <si>
    <t xml:space="preserve">CIGD - Subgerencia Administrativa y Financiera - Contratación </t>
  </si>
  <si>
    <t>Generar y publicar informes de seguimiento de ejecución de Plan Estrategico, Plan de Acción.</t>
  </si>
  <si>
    <t>Subgerencia Administrativa y Financiera</t>
  </si>
  <si>
    <t>Actualizacion permanente de informacion en SECOP, SIA observa y  SIGEP</t>
  </si>
  <si>
    <t>Aplicativos actualizados</t>
  </si>
  <si>
    <t>Identificacion de datos abiertos de la entidad</t>
  </si>
  <si>
    <t>Apropiación de los conceptos para identificar, publicar y actualizar datos abiertos en el portal www.datos.gov.co</t>
  </si>
  <si>
    <t>Subgerencia Administrativa y Financiera - Oficina Asesora Juridica</t>
  </si>
  <si>
    <t>Elaborar y/o actualizar Registro o inventario de activos de Información.</t>
  </si>
  <si>
    <t>Instrumentos Archivísticos elaborados en cumplimiento de la Norma Política Gestión Documental</t>
  </si>
  <si>
    <t>Plan de comunicaciones ajustado y publicado según Capitulo III del decreto 103 de 2015</t>
  </si>
  <si>
    <t>Elaborar o actualizar y publicar el Esquema de publicación de información</t>
  </si>
  <si>
    <t>Diagnostico y plan de accion elaborado</t>
  </si>
  <si>
    <t>Informes trimestrales de seguimiento a PQRS</t>
  </si>
  <si>
    <t>Líder atención al cliente y comunicaciones</t>
  </si>
  <si>
    <t>Cumplimiento a terminos de respuesta Ley 1712/2014 mediante Seguimiento a PQR atendidas, no atendidas y extemporanes y generacio de acciones de mejora</t>
  </si>
  <si>
    <t>Iniciativas Adicionales</t>
  </si>
  <si>
    <t>Acuerdos, compromisos y/o protocolos suscritos.</t>
  </si>
  <si>
    <t xml:space="preserve">Control Interno </t>
  </si>
  <si>
    <t>Informe de monitoreo al Sistema Integrado de Administración de Riesgos</t>
  </si>
  <si>
    <t>Mecanismos para la Transparencia y Acceso a la Información</t>
  </si>
  <si>
    <t xml:space="preserve">Seguimiento a la aplicación de los manuales de riesgo de la entidad SARO, SARLAFT, SARC, de riesgo y liquidez, así como de Gobierno corporativo </t>
  </si>
  <si>
    <t>Oficina Asesora de Planeación  - Riesgos</t>
  </si>
  <si>
    <t>Actas de Comité de Riesgos</t>
  </si>
  <si>
    <t>Realizar reuniones mensuales de comité de riesgos de la entidad según la programacion del Plan de Acción</t>
  </si>
  <si>
    <t>Evidencias</t>
  </si>
  <si>
    <t>Observaciones</t>
  </si>
  <si>
    <t>Vigencia: 2022</t>
  </si>
  <si>
    <r>
      <t>Ejecutar plan de auditorías y seguimientos</t>
    </r>
    <r>
      <rPr>
        <b/>
        <i/>
        <sz val="12"/>
        <rFont val="Arial Narrow"/>
        <family val="2"/>
      </rPr>
      <t xml:space="preserve"> (Informe de mapa de riesgos de corrupción)</t>
    </r>
  </si>
  <si>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455 de 2021 de Función Pública.</t>
  </si>
  <si>
    <t>Acción a seguir 2022</t>
  </si>
  <si>
    <t>Revision y ajuste de informe rendicón de Cuentas vigencias 2021</t>
  </si>
  <si>
    <t>Informe definitivo rendición de cuentas vigencia 2021</t>
  </si>
  <si>
    <t>Presentación dinamica definitiva vigencia 2021</t>
  </si>
  <si>
    <t xml:space="preserve">Elaboración y publicación, de  presentación dinamica informe de rendición de cuentas viegencia 2021 </t>
  </si>
  <si>
    <t>Informe de evaluación de rendición de cuentas vigencia 2021</t>
  </si>
  <si>
    <t xml:space="preserve">Audiencia rendición de cuentas vigencia 2021 </t>
  </si>
  <si>
    <t>Modificar, actualizar y aprobar el Plan Anual de Adquisiciones (PAA) 2022, de acuerdo con solicitudes formuladas por dependencias</t>
  </si>
  <si>
    <t>Índice de Información Clasificada y Reservada</t>
  </si>
  <si>
    <t>Elaborar o actualizar el Índice de Información Clasificada y Reservada</t>
  </si>
  <si>
    <t>CIGD -Líder atención al cliente y comunicaciones, Gestión Documental</t>
  </si>
  <si>
    <t>Actualización de la estrategia de rendición de cuentas vigencia 2021</t>
  </si>
  <si>
    <t>Realizar Audiencia Pública de rendición de cuentas incluyendo una sección específica para presentar las metas y logros alcanzados</t>
  </si>
  <si>
    <t>Convocar chats, foros a través de medios electrónicos (Facebook, instagran,Twitter etc.) para  interactuar con la ciudadanía en torno a temas asociados y habilitar y monitorear link para la presentación de observaciones al informe</t>
  </si>
  <si>
    <t>Analizar las recomendaciones realizadas por los grupos de interes y grupos de valor  frente al  informe de rendición de cuentas y establecer correctivos que optimicen la gestión y faciliten el cumplimiento de las metas del plan estrategico.</t>
  </si>
  <si>
    <t xml:space="preserve">Publicación en  portal Web Informe de evaluación de rendición de cuentas vigencia 2021  </t>
  </si>
  <si>
    <t>Mantener la estrategia de atención al cliente para la  mejora continua del servicio</t>
  </si>
  <si>
    <t>Fortalecer los mecanismos de participación y retroalimentación con el ciudadano a través del Portal web,  encuestas, redes sociales, línea telefónica, buzones, correspondencia y atención presencial, reuniones.</t>
  </si>
  <si>
    <t>Revisar y fortalecer para los grupos de valor el  espacio de consulta ágil (estado de las peticiones, e interacción con micrositios del porta Web y APP)</t>
  </si>
  <si>
    <t>Realizar  soporte tecnico a los canales de  PQRS  Document, Portal web y APP.</t>
  </si>
  <si>
    <t>Plan de Capacitación de temáticas relacionadas con la atencion al cliente y al ciudadano.</t>
  </si>
  <si>
    <t xml:space="preserve">Plan anual de adquisiciones </t>
  </si>
  <si>
    <t xml:space="preserve">Publicar el Programa  de auditorías </t>
  </si>
  <si>
    <t xml:space="preserve">Programa  de auditorías </t>
  </si>
  <si>
    <t>Oficina Asesora Juridica -Subgerencia Administrativa y Financiera</t>
  </si>
  <si>
    <t>Realizar diagnostico de criterios de accesibilidad de la portal web</t>
  </si>
  <si>
    <t>Publicar Matriz de Riesgos de Corrupción portal  Web</t>
  </si>
  <si>
    <t>Publicación en portal Web</t>
  </si>
  <si>
    <t>Publicacion en portal Web matriz de riesgo de corrupción año 2022</t>
  </si>
  <si>
    <t>Promover acuerdos, compromisos y/o protocolos de integridad al interior de la entidad.</t>
  </si>
  <si>
    <t>Fecha publicación: 31-01-2022</t>
  </si>
  <si>
    <t>Versión</t>
  </si>
  <si>
    <t>Control de Cambios</t>
  </si>
  <si>
    <t>Versión consulta</t>
  </si>
  <si>
    <t>SISTEMA DE GESTIÓN DE CALIDAD</t>
  </si>
  <si>
    <t>MATRIZ RIESGO DE CORRUPCION</t>
  </si>
  <si>
    <t>CÓDIGO: MRDP01-00</t>
  </si>
  <si>
    <t xml:space="preserve"> PROCESO DIRECCIONAMIENTO ESTRATEGICO Y PLANEACIÓN</t>
  </si>
  <si>
    <t>FECHA:      31/01/2022</t>
  </si>
  <si>
    <t>VERSION: 01</t>
  </si>
  <si>
    <t>ÍTEM</t>
  </si>
  <si>
    <t>PROCESO</t>
  </si>
  <si>
    <t>RIESGO</t>
  </si>
  <si>
    <t xml:space="preserve">CAUSAS </t>
  </si>
  <si>
    <t>CONSECUENCIAS</t>
  </si>
  <si>
    <t>CALIFICACION</t>
  </si>
  <si>
    <t>EVALUACIÓN DEL RIESGO</t>
  </si>
  <si>
    <t>CONTROLES</t>
  </si>
  <si>
    <t>NUEVA CALIFICACION</t>
  </si>
  <si>
    <t>NUEVA EVALUACION</t>
  </si>
  <si>
    <t>OPCIONES MANEJO</t>
  </si>
  <si>
    <t>ACCIÓNES</t>
  </si>
  <si>
    <t>RESPONSABLE</t>
  </si>
  <si>
    <t>PROBAB</t>
  </si>
  <si>
    <t>IMPACTO</t>
  </si>
  <si>
    <t>PROBAB.</t>
  </si>
  <si>
    <t>IMPROBABLE (2)</t>
  </si>
  <si>
    <t>MODERADO (3)</t>
  </si>
  <si>
    <t>REDUCIR RIESGO</t>
  </si>
  <si>
    <t>Jefe de Oficiina de Control Interno.</t>
  </si>
  <si>
    <t>Subgerente Administrativo y Finaniero - Tesorero</t>
  </si>
  <si>
    <t xml:space="preserve">Subgerente administrativo y financiero-Tecnico de archivo </t>
  </si>
  <si>
    <t xml:space="preserve">EVITAR EL RIESGO </t>
  </si>
  <si>
    <t xml:space="preserve">Subgerente administrativo y financiero - Auxiliar de recursos fisicos </t>
  </si>
  <si>
    <t>Jefe Oficina Asesora Juridica - Personal de Contratación</t>
  </si>
  <si>
    <t>POSIBLE (3)</t>
  </si>
  <si>
    <t>MENOR (2)</t>
  </si>
  <si>
    <t>Jefe Oficina Asesora Juridica - Lider de Atención al Cliente</t>
  </si>
  <si>
    <t>Jefe Oficina Asesora Juridica - Subgerente Comercial y de Crédito</t>
  </si>
  <si>
    <t>Subgerente administrativo y financiero - Tecnico en Sistemas</t>
  </si>
  <si>
    <t>RARA VEZ (1)</t>
  </si>
  <si>
    <t>PROFESIONAL DE TALENTO HUMANO</t>
  </si>
  <si>
    <t>CASI SEGURO (5)</t>
  </si>
  <si>
    <t>CATASTRÓFICO (5)</t>
  </si>
  <si>
    <t>EXTREMO</t>
  </si>
  <si>
    <t>Financieros operativos</t>
  </si>
  <si>
    <t>ACEPTAR RIESGO</t>
  </si>
  <si>
    <t>PROBABLE (4)</t>
  </si>
  <si>
    <t>MAYOR (4)</t>
  </si>
  <si>
    <t xml:space="preserve">Estratégicos </t>
  </si>
  <si>
    <t xml:space="preserve">De imagen </t>
  </si>
  <si>
    <t>ALTO</t>
  </si>
  <si>
    <t xml:space="preserve">Legales o de cumplimiento </t>
  </si>
  <si>
    <t>COMPARTIR RIESGO</t>
  </si>
  <si>
    <t>INSIGNIFICANTE (1)</t>
  </si>
  <si>
    <t>Tecnológicos</t>
  </si>
  <si>
    <t>Corrupción</t>
  </si>
  <si>
    <t>MODERADO</t>
  </si>
  <si>
    <t>BAJO</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</si>
</sst>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sz val="11"/>
      <color rgb="FF000000"/>
      <name val="Calibri"/>
      <family val="2"/>
      <scheme val="minor"/>
    </font>
    <font>
      <sz val="11"/>
      <color rgb="FF000000"/>
      <name val="Arial"/>
      <family val="2"/>
    </font>
    <font>
      <sz val="11"/>
      <color theme="1"/>
      <name val="Arial Narrow"/>
      <family val="2"/>
    </font>
    <font>
      <sz val="7"/>
      <color rgb="FF000000"/>
      <name val="Times New Roman"/>
      <family val="1"/>
    </font>
    <font>
      <sz val="11"/>
      <color theme="1"/>
      <name val="Calibri"/>
      <family val="2"/>
      <scheme val="minor"/>
    </font>
    <font>
      <b/>
      <sz val="11"/>
      <color theme="1"/>
      <name val="Calibri"/>
      <family val="2"/>
      <scheme val="minor"/>
    </font>
    <font>
      <b/>
      <sz val="10"/>
      <color theme="1"/>
      <name val="Arial"/>
      <family val="2"/>
    </font>
    <font>
      <b/>
      <sz val="12"/>
      <name val="Calibri"/>
      <family val="2"/>
      <scheme val="minor"/>
    </font>
    <font>
      <sz val="10"/>
      <color theme="1"/>
      <name val="Arial"/>
      <family val="2"/>
    </font>
    <font>
      <sz val="10"/>
      <name val="Arial"/>
      <family val="2"/>
    </font>
    <font>
      <sz val="10"/>
      <color rgb="FFFF0000"/>
      <name val="Arial"/>
      <family val="2"/>
    </font>
    <font>
      <b/>
      <sz val="14"/>
      <color theme="0"/>
      <name val="Arial Narrow"/>
      <family val="2"/>
    </font>
    <font>
      <sz val="11"/>
      <name val="Arial Narrow"/>
      <family val="2"/>
    </font>
    <font>
      <b/>
      <sz val="12"/>
      <color rgb="FF0065B0"/>
      <name val="Arial Narrow"/>
      <family val="2"/>
    </font>
    <font>
      <sz val="12"/>
      <color theme="1"/>
      <name val="Arial Narrow"/>
      <family val="2"/>
    </font>
    <font>
      <sz val="12"/>
      <name val="Arial Narrow"/>
      <family val="2"/>
    </font>
    <font>
      <b/>
      <i/>
      <sz val="12"/>
      <name val="Arial Narrow"/>
      <family val="2"/>
    </font>
    <font>
      <b/>
      <sz val="12"/>
      <color rgb="FF0060A8"/>
      <name val="Arial Narrow"/>
      <family val="2"/>
    </font>
    <font>
      <b/>
      <sz val="12"/>
      <color theme="0"/>
      <name val="Arial Narrow"/>
      <family val="2"/>
    </font>
    <font>
      <b/>
      <sz val="16"/>
      <color rgb="FF0065B0"/>
      <name val="Arial Narrow"/>
      <family val="2"/>
    </font>
    <font>
      <b/>
      <sz val="16"/>
      <color rgb="FF0070C0"/>
      <name val="Arial Narrow"/>
      <family val="2"/>
    </font>
    <font>
      <b/>
      <sz val="11"/>
      <color indexed="81"/>
      <name val="Tahoma"/>
      <family val="2"/>
    </font>
    <font>
      <sz val="11"/>
      <color indexed="81"/>
      <name val="Tahoma"/>
      <family val="2"/>
    </font>
    <font>
      <b/>
      <sz val="14"/>
      <color rgb="FF0065B0"/>
      <name val="Arial Narrow"/>
      <family val="2"/>
    </font>
    <font>
      <b/>
      <sz val="12"/>
      <color rgb="FF0070C0"/>
      <name val="Arial Narrow"/>
      <family val="2"/>
    </font>
    <font>
      <sz val="12"/>
      <color indexed="81"/>
      <name val="Tahoma"/>
      <family val="2"/>
    </font>
    <font>
      <sz val="9"/>
      <color indexed="81"/>
      <name val="Tahoma"/>
      <family val="2"/>
    </font>
    <font>
      <b/>
      <sz val="9"/>
      <color indexed="81"/>
      <name val="Tahoma"/>
      <family val="2"/>
    </font>
    <font>
      <b/>
      <sz val="14"/>
      <color rgb="FF0070C0"/>
      <name val="Arial Narrow"/>
      <family val="2"/>
    </font>
    <font>
      <b/>
      <sz val="12"/>
      <name val="Arial"/>
      <family val="2"/>
    </font>
    <font>
      <b/>
      <sz val="12"/>
      <name val="Arial Narrow"/>
      <family val="2"/>
    </font>
    <font>
      <b/>
      <sz val="20"/>
      <color rgb="FF3366CC"/>
      <name val="Arial Narrow"/>
      <family val="2"/>
    </font>
    <font>
      <b/>
      <sz val="14"/>
      <color rgb="FF3366CC"/>
      <name val="Arial Narrow"/>
      <family val="2"/>
    </font>
    <font>
      <b/>
      <sz val="11"/>
      <color theme="4" tint="-0.249977111117893"/>
      <name val="Arial"/>
      <family val="2"/>
    </font>
    <font>
      <b/>
      <sz val="11"/>
      <name val="Arial Narrow"/>
      <family val="2"/>
    </font>
    <font>
      <sz val="14"/>
      <color theme="1"/>
      <name val="Arial Narrow"/>
      <family val="2"/>
    </font>
    <font>
      <b/>
      <sz val="12"/>
      <color theme="4" tint="-0.249977111117893"/>
      <name val="Arial Narrow"/>
      <family val="2"/>
    </font>
    <font>
      <b/>
      <sz val="11"/>
      <color theme="4" tint="-0.249977111117893"/>
      <name val="Arial Narrow"/>
      <family val="2"/>
    </font>
    <font>
      <sz val="11"/>
      <name val="Calibri"/>
      <family val="2"/>
      <scheme val="minor"/>
    </font>
    <font>
      <b/>
      <sz val="8"/>
      <color rgb="FF000000"/>
      <name val="Arial"/>
      <family val="2"/>
    </font>
    <font>
      <sz val="10"/>
      <color theme="1"/>
      <name val="Calibri"/>
      <family val="2"/>
      <scheme val="minor"/>
    </font>
    <font>
      <b/>
      <sz val="8"/>
      <name val="Arial"/>
      <family val="2"/>
    </font>
    <font>
      <sz val="11"/>
      <name val="Arial"/>
      <family val="2"/>
    </font>
  </fonts>
  <fills count="2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DE75"/>
        <bgColor indexed="64"/>
      </patternFill>
    </fill>
    <fill>
      <patternFill patternType="solid">
        <fgColor theme="7" tint="0.79998168889431442"/>
        <bgColor indexed="64"/>
      </patternFill>
    </fill>
    <fill>
      <patternFill patternType="solid">
        <fgColor rgb="FFCBCFEB"/>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indexed="55"/>
        <bgColor indexed="64"/>
      </patternFill>
    </fill>
    <fill>
      <patternFill patternType="solid">
        <fgColor rgb="FF969696"/>
        <bgColor indexed="64"/>
      </patternFill>
    </fill>
    <fill>
      <patternFill patternType="solid">
        <fgColor rgb="FFA6A6A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medium">
        <color rgb="FF3366CC"/>
      </left>
      <right style="dotted">
        <color rgb="FF3366CC"/>
      </right>
      <top style="medium">
        <color rgb="FF3366CC"/>
      </top>
      <bottom/>
      <diagonal/>
    </border>
    <border>
      <left style="dotted">
        <color rgb="FF3366CC"/>
      </left>
      <right style="dotted">
        <color rgb="FF3366CC"/>
      </right>
      <top style="medium">
        <color rgb="FF3366CC"/>
      </top>
      <bottom/>
      <diagonal/>
    </border>
    <border>
      <left style="dotted">
        <color rgb="FF3366CC"/>
      </left>
      <right style="medium">
        <color rgb="FF3366CC"/>
      </right>
      <top style="medium">
        <color rgb="FF3366CC"/>
      </top>
      <bottom/>
      <diagonal/>
    </border>
    <border>
      <left style="medium">
        <color theme="0"/>
      </left>
      <right style="dotted">
        <color rgb="FF3366CC"/>
      </right>
      <top style="medium">
        <color theme="0"/>
      </top>
      <bottom style="medium">
        <color theme="0"/>
      </bottom>
      <diagonal/>
    </border>
    <border>
      <left style="dotted">
        <color rgb="FF3366CC"/>
      </left>
      <right style="dotted">
        <color rgb="FF3366CC"/>
      </right>
      <top style="medium">
        <color theme="0"/>
      </top>
      <bottom style="medium">
        <color theme="0"/>
      </bottom>
      <diagonal/>
    </border>
    <border>
      <left style="dotted">
        <color rgb="FF3366CC"/>
      </left>
      <right style="medium">
        <color theme="0"/>
      </right>
      <top style="medium">
        <color theme="0"/>
      </top>
      <bottom style="medium">
        <color theme="0"/>
      </bottom>
      <diagonal/>
    </border>
    <border>
      <left style="medium">
        <color rgb="FF0062AC"/>
      </left>
      <right style="medium">
        <color rgb="FF0062AC"/>
      </right>
      <top/>
      <bottom style="hair">
        <color rgb="FF0062AC"/>
      </bottom>
      <diagonal/>
    </border>
    <border>
      <left style="medium">
        <color rgb="FF0062AC"/>
      </left>
      <right style="hair">
        <color rgb="FF0062AC"/>
      </right>
      <top/>
      <bottom style="hair">
        <color rgb="FF0062AC"/>
      </bottom>
      <diagonal/>
    </border>
    <border>
      <left style="hair">
        <color rgb="FF0062AC"/>
      </left>
      <right style="hair">
        <color rgb="FF0062AC"/>
      </right>
      <top/>
      <bottom style="hair">
        <color rgb="FF0062AC"/>
      </bottom>
      <diagonal/>
    </border>
    <border>
      <left style="hair">
        <color rgb="FF0062AC"/>
      </left>
      <right style="medium">
        <color rgb="FF0062AC"/>
      </right>
      <top/>
      <bottom style="hair">
        <color rgb="FF0062AC"/>
      </bottom>
      <diagonal/>
    </border>
    <border>
      <left style="medium">
        <color rgb="FF0062AC"/>
      </left>
      <right style="medium">
        <color rgb="FF0062AC"/>
      </right>
      <top style="hair">
        <color rgb="FF0062AC"/>
      </top>
      <bottom style="hair">
        <color rgb="FF0062AC"/>
      </bottom>
      <diagonal/>
    </border>
    <border>
      <left style="medium">
        <color rgb="FF0062AC"/>
      </left>
      <right style="hair">
        <color rgb="FF0062AC"/>
      </right>
      <top style="hair">
        <color rgb="FF0062AC"/>
      </top>
      <bottom style="hair">
        <color rgb="FF0062AC"/>
      </bottom>
      <diagonal/>
    </border>
    <border>
      <left style="hair">
        <color rgb="FF0062AC"/>
      </left>
      <right style="hair">
        <color rgb="FF0062AC"/>
      </right>
      <top style="hair">
        <color rgb="FF0062AC"/>
      </top>
      <bottom style="hair">
        <color rgb="FF0062AC"/>
      </bottom>
      <diagonal/>
    </border>
    <border>
      <left style="hair">
        <color rgb="FF0062AC"/>
      </left>
      <right style="medium">
        <color rgb="FF0062AC"/>
      </right>
      <top style="hair">
        <color rgb="FF0062AC"/>
      </top>
      <bottom style="hair">
        <color rgb="FF0062AC"/>
      </bottom>
      <diagonal/>
    </border>
    <border>
      <left style="medium">
        <color rgb="FF0062AC"/>
      </left>
      <right style="medium">
        <color rgb="FF0062AC"/>
      </right>
      <top style="hair">
        <color rgb="FF0062AC"/>
      </top>
      <bottom style="medium">
        <color rgb="FF0062AC"/>
      </bottom>
      <diagonal/>
    </border>
    <border>
      <left style="medium">
        <color rgb="FF0062AC"/>
      </left>
      <right style="hair">
        <color rgb="FF0062AC"/>
      </right>
      <top style="hair">
        <color rgb="FF0062AC"/>
      </top>
      <bottom style="medium">
        <color rgb="FF0062AC"/>
      </bottom>
      <diagonal/>
    </border>
    <border>
      <left style="hair">
        <color rgb="FF0062AC"/>
      </left>
      <right style="hair">
        <color rgb="FF0062AC"/>
      </right>
      <top style="hair">
        <color rgb="FF0062AC"/>
      </top>
      <bottom style="medium">
        <color rgb="FF0062AC"/>
      </bottom>
      <diagonal/>
    </border>
    <border>
      <left style="hair">
        <color rgb="FF0062AC"/>
      </left>
      <right style="medium">
        <color rgb="FF0062AC"/>
      </right>
      <top style="hair">
        <color rgb="FF0062AC"/>
      </top>
      <bottom style="medium">
        <color rgb="FF0062AC"/>
      </bottom>
      <diagonal/>
    </border>
    <border>
      <left style="medium">
        <color rgb="FF0062AC"/>
      </left>
      <right style="medium">
        <color rgb="FF0062AC"/>
      </right>
      <top style="medium">
        <color rgb="FF0062AC"/>
      </top>
      <bottom/>
      <diagonal/>
    </border>
    <border>
      <left style="medium">
        <color rgb="FF0062AC"/>
      </left>
      <right style="hair">
        <color rgb="FF0062AC"/>
      </right>
      <top style="medium">
        <color rgb="FF0062AC"/>
      </top>
      <bottom style="hair">
        <color rgb="FF0062AC"/>
      </bottom>
      <diagonal/>
    </border>
    <border>
      <left style="hair">
        <color rgb="FF0062AC"/>
      </left>
      <right style="hair">
        <color rgb="FF0062AC"/>
      </right>
      <top style="medium">
        <color rgb="FF0062AC"/>
      </top>
      <bottom style="hair">
        <color rgb="FF0062AC"/>
      </bottom>
      <diagonal/>
    </border>
    <border>
      <left style="hair">
        <color rgb="FF0062AC"/>
      </left>
      <right style="medium">
        <color rgb="FF0062AC"/>
      </right>
      <top style="medium">
        <color rgb="FF0062AC"/>
      </top>
      <bottom style="hair">
        <color rgb="FF0062AC"/>
      </bottom>
      <diagonal/>
    </border>
    <border>
      <left style="medium">
        <color rgb="FF0062AC"/>
      </left>
      <right style="medium">
        <color rgb="FF0062AC"/>
      </right>
      <top/>
      <bottom/>
      <diagonal/>
    </border>
    <border>
      <left style="medium">
        <color rgb="FF0062AC"/>
      </left>
      <right style="medium">
        <color rgb="FF0062AC"/>
      </right>
      <top style="medium">
        <color rgb="FF0062AC"/>
      </top>
      <bottom style="medium">
        <color rgb="FF0062AC"/>
      </bottom>
      <diagonal/>
    </border>
    <border>
      <left style="medium">
        <color rgb="FF0062AC"/>
      </left>
      <right style="medium">
        <color rgb="FF0062AC"/>
      </right>
      <top/>
      <bottom style="hair">
        <color theme="3"/>
      </bottom>
      <diagonal/>
    </border>
    <border>
      <left style="medium">
        <color rgb="FF0062AC"/>
      </left>
      <right style="medium">
        <color rgb="FF0062AC"/>
      </right>
      <top style="hair">
        <color theme="3"/>
      </top>
      <bottom style="medium">
        <color rgb="FF0062AC"/>
      </bottom>
      <diagonal/>
    </border>
    <border>
      <left/>
      <right style="hair">
        <color theme="3"/>
      </right>
      <top style="hair">
        <color theme="3"/>
      </top>
      <bottom style="medium">
        <color rgb="FF0062AC"/>
      </bottom>
      <diagonal/>
    </border>
    <border>
      <left style="hair">
        <color theme="3"/>
      </left>
      <right style="hair">
        <color theme="3"/>
      </right>
      <top style="hair">
        <color theme="3"/>
      </top>
      <bottom style="medium">
        <color rgb="FF0062AC"/>
      </bottom>
      <diagonal/>
    </border>
    <border>
      <left style="hair">
        <color theme="3"/>
      </left>
      <right style="medium">
        <color rgb="FF0062AC"/>
      </right>
      <top style="hair">
        <color theme="3"/>
      </top>
      <bottom style="medium">
        <color rgb="FF0062AC"/>
      </bottom>
      <diagonal/>
    </border>
    <border>
      <left style="medium">
        <color rgb="FF0060A8"/>
      </left>
      <right style="hair">
        <color rgb="FF0060A8"/>
      </right>
      <top style="medium">
        <color rgb="FF0060A8"/>
      </top>
      <bottom style="medium">
        <color rgb="FF0060A8"/>
      </bottom>
      <diagonal/>
    </border>
    <border>
      <left style="hair">
        <color rgb="FF0060A8"/>
      </left>
      <right style="hair">
        <color rgb="FF0060A8"/>
      </right>
      <top style="medium">
        <color rgb="FF0060A8"/>
      </top>
      <bottom style="medium">
        <color rgb="FF0060A8"/>
      </bottom>
      <diagonal/>
    </border>
    <border>
      <left style="hair">
        <color rgb="FF0060A8"/>
      </left>
      <right style="medium">
        <color rgb="FF0060A8"/>
      </right>
      <top style="medium">
        <color rgb="FF0060A8"/>
      </top>
      <bottom style="medium">
        <color rgb="FF0060A8"/>
      </bottom>
      <diagonal/>
    </border>
    <border>
      <left style="medium">
        <color rgb="FF3366CC"/>
      </left>
      <right style="dotted">
        <color rgb="FF3366CC"/>
      </right>
      <top style="medium">
        <color rgb="FF3366CC"/>
      </top>
      <bottom style="dotted">
        <color rgb="FF3366CC"/>
      </bottom>
      <diagonal/>
    </border>
    <border>
      <left style="dotted">
        <color rgb="FF3366CC"/>
      </left>
      <right style="dotted">
        <color rgb="FF3366CC"/>
      </right>
      <top style="medium">
        <color rgb="FF3366CC"/>
      </top>
      <bottom style="dotted">
        <color rgb="FF3366CC"/>
      </bottom>
      <diagonal/>
    </border>
    <border>
      <left style="dotted">
        <color rgb="FF3366CC"/>
      </left>
      <right style="medium">
        <color rgb="FF3366CC"/>
      </right>
      <top style="medium">
        <color rgb="FF3366CC"/>
      </top>
      <bottom style="dotted">
        <color rgb="FF3366CC"/>
      </bottom>
      <diagonal/>
    </border>
    <border>
      <left style="medium">
        <color rgb="FF3366CC"/>
      </left>
      <right style="dotted">
        <color rgb="FF3366CC"/>
      </right>
      <top style="dotted">
        <color rgb="FF3366CC"/>
      </top>
      <bottom style="medium">
        <color rgb="FF3366CC"/>
      </bottom>
      <diagonal/>
    </border>
    <border>
      <left style="dotted">
        <color rgb="FF3366CC"/>
      </left>
      <right style="dotted">
        <color rgb="FF3366CC"/>
      </right>
      <top style="dotted">
        <color rgb="FF3366CC"/>
      </top>
      <bottom style="medium">
        <color rgb="FF3366CC"/>
      </bottom>
      <diagonal/>
    </border>
    <border>
      <left style="dotted">
        <color rgb="FF3366CC"/>
      </left>
      <right style="medium">
        <color rgb="FF3366CC"/>
      </right>
      <top style="dotted">
        <color rgb="FF3366CC"/>
      </top>
      <bottom style="medium">
        <color rgb="FF3366CC"/>
      </bottom>
      <diagonal/>
    </border>
    <border>
      <left style="medium">
        <color rgb="FF3366CC"/>
      </left>
      <right style="medium">
        <color rgb="FF3366CC"/>
      </right>
      <top/>
      <bottom style="dotted">
        <color rgb="FF3366CC"/>
      </bottom>
      <diagonal/>
    </border>
    <border>
      <left style="medium">
        <color rgb="FF3366CC"/>
      </left>
      <right style="hair">
        <color rgb="FF3366CC"/>
      </right>
      <top/>
      <bottom style="hair">
        <color rgb="FF3366CC"/>
      </bottom>
      <diagonal/>
    </border>
    <border>
      <left style="hair">
        <color rgb="FF3366CC"/>
      </left>
      <right/>
      <top/>
      <bottom style="hair">
        <color rgb="FF3366CC"/>
      </bottom>
      <diagonal/>
    </border>
    <border>
      <left style="hair">
        <color rgb="FF3366CC"/>
      </left>
      <right style="hair">
        <color rgb="FF3366CC"/>
      </right>
      <top/>
      <bottom style="hair">
        <color rgb="FF3366CC"/>
      </bottom>
      <diagonal/>
    </border>
    <border>
      <left style="hair">
        <color rgb="FF3366CC"/>
      </left>
      <right style="medium">
        <color rgb="FF3366CC"/>
      </right>
      <top/>
      <bottom style="hair">
        <color rgb="FF3366CC"/>
      </bottom>
      <diagonal/>
    </border>
    <border>
      <left/>
      <right style="hair">
        <color rgb="FF3366CC"/>
      </right>
      <top/>
      <bottom style="hair">
        <color rgb="FF3366CC"/>
      </bottom>
      <diagonal/>
    </border>
    <border>
      <left style="medium">
        <color rgb="FF3366CC"/>
      </left>
      <right style="hair">
        <color rgb="FF3366CC"/>
      </right>
      <top style="hair">
        <color rgb="FF3366CC"/>
      </top>
      <bottom style="hair">
        <color rgb="FF3366CC"/>
      </bottom>
      <diagonal/>
    </border>
    <border>
      <left style="hair">
        <color rgb="FF3366CC"/>
      </left>
      <right/>
      <top style="hair">
        <color rgb="FF3366CC"/>
      </top>
      <bottom style="hair">
        <color rgb="FF3366CC"/>
      </bottom>
      <diagonal/>
    </border>
    <border>
      <left style="hair">
        <color rgb="FF3366CC"/>
      </left>
      <right style="hair">
        <color rgb="FF3366CC"/>
      </right>
      <top style="hair">
        <color rgb="FF3366CC"/>
      </top>
      <bottom style="hair">
        <color rgb="FF3366CC"/>
      </bottom>
      <diagonal/>
    </border>
    <border>
      <left style="hair">
        <color rgb="FF3366CC"/>
      </left>
      <right style="medium">
        <color rgb="FF3366CC"/>
      </right>
      <top style="hair">
        <color rgb="FF3366CC"/>
      </top>
      <bottom style="hair">
        <color rgb="FF3366CC"/>
      </bottom>
      <diagonal/>
    </border>
    <border>
      <left/>
      <right style="hair">
        <color rgb="FF3366CC"/>
      </right>
      <top style="hair">
        <color rgb="FF3366CC"/>
      </top>
      <bottom style="hair">
        <color rgb="FF3366CC"/>
      </bottom>
      <diagonal/>
    </border>
    <border>
      <left style="medium">
        <color rgb="FF3366CC"/>
      </left>
      <right style="medium">
        <color rgb="FF3366CC"/>
      </right>
      <top style="medium">
        <color rgb="FF3366CC"/>
      </top>
      <bottom style="hair">
        <color rgb="FF3366CC"/>
      </bottom>
      <diagonal/>
    </border>
    <border>
      <left/>
      <right style="hair">
        <color rgb="FF3366CC"/>
      </right>
      <top style="medium">
        <color rgb="FF3366CC"/>
      </top>
      <bottom style="hair">
        <color rgb="FF3366CC"/>
      </bottom>
      <diagonal/>
    </border>
    <border>
      <left style="hair">
        <color rgb="FF3366CC"/>
      </left>
      <right/>
      <top style="medium">
        <color rgb="FF3366CC"/>
      </top>
      <bottom style="hair">
        <color rgb="FF3366CC"/>
      </bottom>
      <diagonal/>
    </border>
    <border>
      <left style="medium">
        <color rgb="FF3366CC"/>
      </left>
      <right style="hair">
        <color rgb="FF3366CC"/>
      </right>
      <top style="medium">
        <color rgb="FF3366CC"/>
      </top>
      <bottom style="hair">
        <color rgb="FF3366CC"/>
      </bottom>
      <diagonal/>
    </border>
    <border>
      <left style="hair">
        <color rgb="FF3366CC"/>
      </left>
      <right style="hair">
        <color rgb="FF3366CC"/>
      </right>
      <top style="medium">
        <color rgb="FF3366CC"/>
      </top>
      <bottom style="hair">
        <color rgb="FF3366CC"/>
      </bottom>
      <diagonal/>
    </border>
    <border>
      <left style="hair">
        <color rgb="FF3366CC"/>
      </left>
      <right style="medium">
        <color rgb="FF3366CC"/>
      </right>
      <top style="medium">
        <color rgb="FF3366CC"/>
      </top>
      <bottom style="hair">
        <color rgb="FF3366CC"/>
      </bottom>
      <diagonal/>
    </border>
    <border>
      <left style="medium">
        <color rgb="FF3366CC"/>
      </left>
      <right style="medium">
        <color rgb="FF3366CC"/>
      </right>
      <top/>
      <bottom style="hair">
        <color rgb="FF3366CC"/>
      </bottom>
      <diagonal/>
    </border>
    <border>
      <left style="medium">
        <color rgb="FF3366CC"/>
      </left>
      <right style="medium">
        <color rgb="FF3366CC"/>
      </right>
      <top style="hair">
        <color rgb="FF3366CC"/>
      </top>
      <bottom style="hair">
        <color rgb="FF3366CC"/>
      </bottom>
      <diagonal/>
    </border>
    <border>
      <left/>
      <right style="hair">
        <color rgb="FF0060A8"/>
      </right>
      <top style="hair">
        <color rgb="FF0060A8"/>
      </top>
      <bottom style="hair">
        <color rgb="FF0060A8"/>
      </bottom>
      <diagonal/>
    </border>
    <border>
      <left style="hair">
        <color rgb="FF0060A8"/>
      </left>
      <right/>
      <top style="hair">
        <color rgb="FF0060A8"/>
      </top>
      <bottom style="hair">
        <color rgb="FF0060A8"/>
      </bottom>
      <diagonal/>
    </border>
    <border>
      <left style="medium">
        <color rgb="FF3366CC"/>
      </left>
      <right style="medium">
        <color rgb="FF3366CC"/>
      </right>
      <top style="hair">
        <color rgb="FF3366CC"/>
      </top>
      <bottom style="medium">
        <color rgb="FF3366CC"/>
      </bottom>
      <diagonal/>
    </border>
    <border>
      <left/>
      <right style="hair">
        <color rgb="FF3366CC"/>
      </right>
      <top style="hair">
        <color rgb="FF3366CC"/>
      </top>
      <bottom style="medium">
        <color rgb="FF3366CC"/>
      </bottom>
      <diagonal/>
    </border>
    <border>
      <left style="hair">
        <color rgb="FF3366CC"/>
      </left>
      <right/>
      <top style="hair">
        <color rgb="FF3366CC"/>
      </top>
      <bottom style="medium">
        <color rgb="FF3366CC"/>
      </bottom>
      <diagonal/>
    </border>
    <border>
      <left style="medium">
        <color rgb="FF3366CC"/>
      </left>
      <right style="hair">
        <color rgb="FF3366CC"/>
      </right>
      <top style="hair">
        <color rgb="FF3366CC"/>
      </top>
      <bottom style="medium">
        <color rgb="FF3366CC"/>
      </bottom>
      <diagonal/>
    </border>
    <border>
      <left style="hair">
        <color rgb="FF3366CC"/>
      </left>
      <right style="hair">
        <color rgb="FF3366CC"/>
      </right>
      <top style="hair">
        <color rgb="FF3366CC"/>
      </top>
      <bottom style="medium">
        <color rgb="FF3366CC"/>
      </bottom>
      <diagonal/>
    </border>
    <border>
      <left style="hair">
        <color rgb="FF3366CC"/>
      </left>
      <right style="medium">
        <color rgb="FF3366CC"/>
      </right>
      <top style="hair">
        <color rgb="FF3366CC"/>
      </top>
      <bottom style="medium">
        <color rgb="FF3366CC"/>
      </bottom>
      <diagonal/>
    </border>
    <border>
      <left style="medium">
        <color rgb="FF3366CC"/>
      </left>
      <right style="medium">
        <color rgb="FF3366CC"/>
      </right>
      <top/>
      <bottom/>
      <diagonal/>
    </border>
    <border>
      <left style="medium">
        <color rgb="FF3366CC"/>
      </left>
      <right style="medium">
        <color rgb="FF3366CC"/>
      </right>
      <top style="medium">
        <color rgb="FF3366CC"/>
      </top>
      <bottom/>
      <diagonal/>
    </border>
    <border>
      <left style="medium">
        <color rgb="FF3366CC"/>
      </left>
      <right style="medium">
        <color rgb="FF3366CC"/>
      </right>
      <top/>
      <bottom style="medium">
        <color rgb="FF3366CC"/>
      </bottom>
      <diagonal/>
    </border>
    <border>
      <left style="medium">
        <color rgb="FF0070C0"/>
      </left>
      <right style="medium">
        <color rgb="FF0070C0"/>
      </right>
      <top/>
      <bottom/>
      <diagonal/>
    </border>
    <border>
      <left/>
      <right style="hair">
        <color rgb="FF0060A8"/>
      </right>
      <top/>
      <bottom style="hair">
        <color rgb="FF0060A8"/>
      </bottom>
      <diagonal/>
    </border>
    <border>
      <left style="hair">
        <color rgb="FF0060A8"/>
      </left>
      <right/>
      <top/>
      <bottom style="hair">
        <color rgb="FF0060A8"/>
      </bottom>
      <diagonal/>
    </border>
    <border>
      <left style="medium">
        <color rgb="FF0060A8"/>
      </left>
      <right style="hair">
        <color rgb="FF0060A8"/>
      </right>
      <top/>
      <bottom style="hair">
        <color rgb="FF0060A8"/>
      </bottom>
      <diagonal/>
    </border>
    <border>
      <left style="hair">
        <color rgb="FF0060A8"/>
      </left>
      <right style="hair">
        <color rgb="FF0060A8"/>
      </right>
      <top/>
      <bottom style="hair">
        <color rgb="FF0060A8"/>
      </bottom>
      <diagonal/>
    </border>
    <border>
      <left style="hair">
        <color rgb="FF0060A8"/>
      </left>
      <right style="medium">
        <color rgb="FF0060A8"/>
      </right>
      <top/>
      <bottom style="hair">
        <color rgb="FF0060A8"/>
      </bottom>
      <diagonal/>
    </border>
    <border>
      <left style="medium">
        <color rgb="FF0060A8"/>
      </left>
      <right style="hair">
        <color rgb="FF0060A8"/>
      </right>
      <top style="hair">
        <color rgb="FF0060A8"/>
      </top>
      <bottom style="hair">
        <color rgb="FF0060A8"/>
      </bottom>
      <diagonal/>
    </border>
    <border>
      <left style="hair">
        <color rgb="FF0060A8"/>
      </left>
      <right style="hair">
        <color rgb="FF0060A8"/>
      </right>
      <top style="hair">
        <color rgb="FF0060A8"/>
      </top>
      <bottom style="hair">
        <color rgb="FF0060A8"/>
      </bottom>
      <diagonal/>
    </border>
    <border>
      <left style="hair">
        <color rgb="FF0060A8"/>
      </left>
      <right style="medium">
        <color rgb="FF0060A8"/>
      </right>
      <top style="hair">
        <color rgb="FF0060A8"/>
      </top>
      <bottom style="hair">
        <color rgb="FF0060A8"/>
      </bottom>
      <diagonal/>
    </border>
    <border>
      <left style="medium">
        <color rgb="FF0062AC"/>
      </left>
      <right style="hair">
        <color rgb="FF3366CC"/>
      </right>
      <top/>
      <bottom style="hair">
        <color rgb="FF3366CC"/>
      </bottom>
      <diagonal/>
    </border>
    <border>
      <left style="hair">
        <color rgb="FF3366CC"/>
      </left>
      <right style="medium">
        <color rgb="FF0062AC"/>
      </right>
      <top/>
      <bottom style="hair">
        <color rgb="FF3366CC"/>
      </bottom>
      <diagonal/>
    </border>
    <border>
      <left style="medium">
        <color rgb="FF0062AC"/>
      </left>
      <right style="hair">
        <color rgb="FF3366CC"/>
      </right>
      <top style="hair">
        <color rgb="FF3366CC"/>
      </top>
      <bottom style="hair">
        <color rgb="FF3366CC"/>
      </bottom>
      <diagonal/>
    </border>
    <border>
      <left style="hair">
        <color rgb="FF3366CC"/>
      </left>
      <right style="medium">
        <color rgb="FF0062AC"/>
      </right>
      <top style="hair">
        <color rgb="FF3366CC"/>
      </top>
      <bottom style="hair">
        <color rgb="FF3366CC"/>
      </bottom>
      <diagonal/>
    </border>
    <border>
      <left style="medium">
        <color rgb="FF3366CC"/>
      </left>
      <right style="hair">
        <color rgb="FF3366CC"/>
      </right>
      <top style="medium">
        <color rgb="FF3366CC"/>
      </top>
      <bottom style="medium">
        <color rgb="FF3366CC"/>
      </bottom>
      <diagonal/>
    </border>
    <border>
      <left style="hair">
        <color rgb="FF3366CC"/>
      </left>
      <right/>
      <top style="medium">
        <color rgb="FF3366CC"/>
      </top>
      <bottom style="medium">
        <color rgb="FF3366CC"/>
      </bottom>
      <diagonal/>
    </border>
    <border>
      <left style="medium">
        <color rgb="FF0062AC"/>
      </left>
      <right style="hair">
        <color rgb="FF3366CC"/>
      </right>
      <top style="medium">
        <color rgb="FF3366CC"/>
      </top>
      <bottom style="medium">
        <color rgb="FF3366CC"/>
      </bottom>
      <diagonal/>
    </border>
    <border>
      <left style="hair">
        <color rgb="FF3366CC"/>
      </left>
      <right style="hair">
        <color rgb="FF3366CC"/>
      </right>
      <top style="medium">
        <color rgb="FF3366CC"/>
      </top>
      <bottom style="medium">
        <color rgb="FF3366CC"/>
      </bottom>
      <diagonal/>
    </border>
    <border>
      <left style="hair">
        <color rgb="FF3366CC"/>
      </left>
      <right style="medium">
        <color rgb="FF0062AC"/>
      </right>
      <top style="medium">
        <color rgb="FF3366CC"/>
      </top>
      <bottom style="medium">
        <color rgb="FF3366CC"/>
      </bottom>
      <diagonal/>
    </border>
    <border>
      <left/>
      <right style="hair">
        <color rgb="FF3366CC"/>
      </right>
      <top style="medium">
        <color rgb="FF3366CC"/>
      </top>
      <bottom style="medium">
        <color rgb="FF3366CC"/>
      </bottom>
      <diagonal/>
    </border>
    <border>
      <left style="hair">
        <color rgb="FF3366CC"/>
      </left>
      <right style="medium">
        <color rgb="FF3366CC"/>
      </right>
      <top style="medium">
        <color rgb="FF3366CC"/>
      </top>
      <bottom style="medium">
        <color rgb="FF3366CC"/>
      </bottom>
      <diagonal/>
    </border>
    <border>
      <left style="medium">
        <color rgb="FF0070C0"/>
      </left>
      <right style="hair">
        <color rgb="FF0070C0"/>
      </right>
      <top style="medium">
        <color rgb="FF0070C0"/>
      </top>
      <bottom style="hair">
        <color rgb="FF0070C0"/>
      </bottom>
      <diagonal/>
    </border>
    <border>
      <left style="hair">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hair">
        <color rgb="FF0070C0"/>
      </left>
      <right style="medium">
        <color rgb="FF0070C0"/>
      </right>
      <top style="hair">
        <color rgb="FF0070C0"/>
      </top>
      <bottom style="medium">
        <color rgb="FF0070C0"/>
      </bottom>
      <diagonal/>
    </border>
    <border>
      <left style="thin">
        <color indexed="64"/>
      </left>
      <right/>
      <top/>
      <bottom/>
      <diagonal/>
    </border>
    <border>
      <left style="medium">
        <color rgb="FF3366CC"/>
      </left>
      <right style="medium">
        <color rgb="FF3366CC"/>
      </right>
      <top style="medium">
        <color rgb="FF0070C0"/>
      </top>
      <bottom/>
      <diagonal/>
    </border>
    <border>
      <left style="medium">
        <color rgb="FF0060A8"/>
      </left>
      <right style="hair">
        <color rgb="FF0060A8"/>
      </right>
      <top style="hair">
        <color rgb="FF0060A8"/>
      </top>
      <bottom style="thin">
        <color theme="8" tint="-0.249977111117893"/>
      </bottom>
      <diagonal/>
    </border>
    <border>
      <left style="hair">
        <color auto="1"/>
      </left>
      <right style="hair">
        <color auto="1"/>
      </right>
      <top style="hair">
        <color auto="1"/>
      </top>
      <bottom style="hair">
        <color auto="1"/>
      </bottom>
      <diagonal/>
    </border>
    <border>
      <left style="medium">
        <color rgb="FF3366CC"/>
      </left>
      <right/>
      <top/>
      <bottom/>
      <diagonal/>
    </border>
    <border>
      <left style="medium">
        <color rgb="FF3366CC"/>
      </left>
      <right style="hair">
        <color rgb="FF3366CC"/>
      </right>
      <top/>
      <bottom/>
      <diagonal/>
    </border>
    <border>
      <left style="hair">
        <color rgb="FF3366CC"/>
      </left>
      <right/>
      <top/>
      <bottom/>
      <diagonal/>
    </border>
    <border>
      <left style="hair">
        <color rgb="FF3366CC"/>
      </left>
      <right style="medium">
        <color rgb="FF0062AC"/>
      </right>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969696"/>
      </top>
      <bottom style="medium">
        <color indexed="64"/>
      </bottom>
      <diagonal/>
    </border>
    <border>
      <left/>
      <right style="medium">
        <color rgb="FF000000"/>
      </right>
      <top style="medium">
        <color rgb="FF969696"/>
      </top>
      <bottom style="medium">
        <color indexed="64"/>
      </bottom>
      <diagonal/>
    </border>
    <border>
      <left/>
      <right style="medium">
        <color indexed="64"/>
      </right>
      <top style="medium">
        <color rgb="FF969696"/>
      </top>
      <bottom/>
      <diagonal/>
    </border>
    <border>
      <left style="medium">
        <color indexed="64"/>
      </left>
      <right style="medium">
        <color indexed="64"/>
      </right>
      <top/>
      <bottom/>
      <diagonal/>
    </border>
    <border>
      <left/>
      <right style="medium">
        <color rgb="FF000000"/>
      </right>
      <top/>
      <bottom style="medium">
        <color indexed="64"/>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5" fillId="0" borderId="0"/>
    <xf numFmtId="0" fontId="5" fillId="0" borderId="0"/>
    <xf numFmtId="9" fontId="5" fillId="0" borderId="0" applyFont="0" applyFill="0" applyBorder="0" applyAlignment="0" applyProtection="0"/>
    <xf numFmtId="0" fontId="10" fillId="0" borderId="0"/>
    <xf numFmtId="0" fontId="10" fillId="0" borderId="0"/>
  </cellStyleXfs>
  <cellXfs count="366">
    <xf numFmtId="0" fontId="0" fillId="0" borderId="0" xfId="0"/>
    <xf numFmtId="0" fontId="2" fillId="0" borderId="0" xfId="0" applyFont="1"/>
    <xf numFmtId="0" fontId="0" fillId="0" borderId="0" xfId="0" applyAlignment="1">
      <alignment horizontal="center"/>
    </xf>
    <xf numFmtId="0" fontId="2" fillId="0" borderId="0" xfId="0" applyFont="1" applyAlignment="1"/>
    <xf numFmtId="0" fontId="2" fillId="3" borderId="0" xfId="0" applyFont="1" applyFill="1"/>
    <xf numFmtId="0" fontId="0" fillId="0" borderId="0" xfId="0"/>
    <xf numFmtId="9" fontId="8" fillId="3" borderId="1" xfId="3" applyFont="1" applyFill="1" applyBorder="1" applyAlignment="1">
      <alignment horizontal="center" vertical="center"/>
    </xf>
    <xf numFmtId="0" fontId="6" fillId="0" borderId="0" xfId="0" applyFont="1"/>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5" borderId="1"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0" fillId="5" borderId="1" xfId="0" applyFill="1" applyBorder="1" applyAlignment="1">
      <alignment horizontal="center" vertical="center"/>
    </xf>
    <xf numFmtId="0" fontId="7" fillId="3"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1" fillId="2" borderId="0" xfId="0" applyFont="1" applyFill="1" applyAlignment="1">
      <alignment vertical="center"/>
    </xf>
    <xf numFmtId="0" fontId="15" fillId="0" borderId="9" xfId="0" applyFont="1" applyFill="1" applyBorder="1" applyAlignment="1" applyProtection="1">
      <alignment horizontal="center" vertical="center" wrapText="1"/>
      <protection hidden="1"/>
    </xf>
    <xf numFmtId="0" fontId="15" fillId="0" borderId="10" xfId="0" applyFont="1" applyFill="1" applyBorder="1" applyAlignment="1" applyProtection="1">
      <alignment vertical="center" wrapText="1"/>
      <protection hidden="1"/>
    </xf>
    <xf numFmtId="14" fontId="15" fillId="0" borderId="10" xfId="0" applyNumberFormat="1" applyFont="1" applyFill="1" applyBorder="1" applyAlignment="1" applyProtection="1">
      <alignment horizontal="center" vertical="center" wrapText="1"/>
      <protection hidden="1"/>
    </xf>
    <xf numFmtId="14" fontId="16" fillId="0" borderId="11" xfId="0" applyNumberFormat="1" applyFont="1" applyFill="1" applyBorder="1" applyAlignment="1" applyProtection="1">
      <alignment horizontal="center" vertical="center" wrapText="1"/>
      <protection hidden="1"/>
    </xf>
    <xf numFmtId="0" fontId="15" fillId="0" borderId="13" xfId="0" applyFont="1" applyFill="1" applyBorder="1" applyAlignment="1" applyProtection="1">
      <alignment horizontal="center" vertical="center" wrapText="1"/>
      <protection hidden="1"/>
    </xf>
    <xf numFmtId="0" fontId="15" fillId="0" borderId="14" xfId="0" applyFont="1" applyFill="1" applyBorder="1" applyAlignment="1" applyProtection="1">
      <alignment vertical="center" wrapText="1"/>
      <protection hidden="1"/>
    </xf>
    <xf numFmtId="14" fontId="15" fillId="0" borderId="14" xfId="0" applyNumberFormat="1" applyFont="1" applyFill="1" applyBorder="1" applyAlignment="1" applyProtection="1">
      <alignment horizontal="center" vertical="center" wrapText="1"/>
      <protection hidden="1"/>
    </xf>
    <xf numFmtId="14" fontId="16" fillId="0" borderId="15" xfId="0" applyNumberFormat="1" applyFont="1" applyFill="1" applyBorder="1" applyAlignment="1" applyProtection="1">
      <alignment horizontal="center" vertical="center" wrapText="1"/>
      <protection hidden="1"/>
    </xf>
    <xf numFmtId="0" fontId="16" fillId="0" borderId="13" xfId="0" applyFont="1" applyFill="1" applyBorder="1" applyAlignment="1" applyProtection="1">
      <alignment horizontal="center" vertical="center" wrapText="1"/>
      <protection hidden="1"/>
    </xf>
    <xf numFmtId="0" fontId="16" fillId="0" borderId="14" xfId="0" applyFont="1" applyFill="1" applyBorder="1" applyAlignment="1" applyProtection="1">
      <alignment vertical="center" wrapText="1"/>
      <protection hidden="1"/>
    </xf>
    <xf numFmtId="0" fontId="16" fillId="0" borderId="14" xfId="0" applyFont="1" applyFill="1" applyBorder="1" applyAlignment="1" applyProtection="1">
      <alignment horizontal="center" vertical="center" wrapText="1"/>
      <protection hidden="1"/>
    </xf>
    <xf numFmtId="14" fontId="16" fillId="0" borderId="14" xfId="0" applyNumberFormat="1" applyFont="1" applyFill="1" applyBorder="1" applyAlignment="1" applyProtection="1">
      <alignment horizontal="center" vertical="center" wrapText="1"/>
      <protection hidden="1"/>
    </xf>
    <xf numFmtId="0" fontId="16" fillId="0" borderId="17" xfId="0" applyFont="1" applyFill="1" applyBorder="1" applyAlignment="1" applyProtection="1">
      <alignment horizontal="center" vertical="center" wrapText="1"/>
      <protection hidden="1"/>
    </xf>
    <xf numFmtId="0" fontId="16" fillId="0" borderId="18" xfId="0" applyFont="1" applyFill="1" applyBorder="1" applyAlignment="1" applyProtection="1">
      <alignment vertical="center" wrapText="1"/>
      <protection hidden="1"/>
    </xf>
    <xf numFmtId="14" fontId="16" fillId="0" borderId="18" xfId="0" applyNumberFormat="1" applyFont="1" applyFill="1" applyBorder="1" applyAlignment="1" applyProtection="1">
      <alignment horizontal="center" vertical="center" wrapText="1"/>
      <protection hidden="1"/>
    </xf>
    <xf numFmtId="14" fontId="16" fillId="0" borderId="19" xfId="0" applyNumberFormat="1" applyFont="1" applyFill="1" applyBorder="1" applyAlignment="1" applyProtection="1">
      <alignment horizontal="center" vertical="center" wrapText="1"/>
      <protection hidden="1"/>
    </xf>
    <xf numFmtId="0" fontId="16" fillId="0" borderId="21" xfId="0" applyFont="1" applyFill="1" applyBorder="1" applyAlignment="1" applyProtection="1">
      <alignment horizontal="center" vertical="center" wrapText="1"/>
      <protection hidden="1"/>
    </xf>
    <xf numFmtId="0" fontId="16" fillId="0" borderId="22" xfId="0" applyFont="1" applyFill="1" applyBorder="1" applyAlignment="1" applyProtection="1">
      <alignment vertical="center" wrapText="1"/>
      <protection hidden="1"/>
    </xf>
    <xf numFmtId="0" fontId="16" fillId="0" borderId="22" xfId="0" applyFont="1" applyFill="1" applyBorder="1" applyAlignment="1" applyProtection="1">
      <alignment horizontal="center" vertical="center" wrapText="1"/>
      <protection hidden="1"/>
    </xf>
    <xf numFmtId="14" fontId="16" fillId="0" borderId="22" xfId="0" applyNumberFormat="1" applyFont="1" applyFill="1" applyBorder="1" applyAlignment="1" applyProtection="1">
      <alignment horizontal="center" vertical="center" wrapText="1"/>
      <protection hidden="1"/>
    </xf>
    <xf numFmtId="14" fontId="16" fillId="0" borderId="23" xfId="0" applyNumberFormat="1" applyFont="1" applyFill="1" applyBorder="1" applyAlignment="1" applyProtection="1">
      <alignment horizontal="center" vertical="center" wrapText="1"/>
      <protection hidden="1"/>
    </xf>
    <xf numFmtId="0" fontId="15" fillId="0" borderId="21" xfId="0" applyFont="1" applyFill="1" applyBorder="1" applyAlignment="1" applyProtection="1">
      <alignment horizontal="center" vertical="center" wrapText="1"/>
      <protection hidden="1"/>
    </xf>
    <xf numFmtId="0" fontId="15" fillId="0" borderId="22" xfId="0" applyFont="1" applyFill="1" applyBorder="1" applyAlignment="1" applyProtection="1">
      <alignment vertical="center" wrapText="1"/>
      <protection hidden="1"/>
    </xf>
    <xf numFmtId="0" fontId="15" fillId="0" borderId="22" xfId="0" applyFont="1" applyFill="1" applyBorder="1" applyAlignment="1" applyProtection="1">
      <alignment horizontal="center" vertical="center" wrapText="1"/>
      <protection hidden="1"/>
    </xf>
    <xf numFmtId="14" fontId="15" fillId="0" borderId="22" xfId="0" applyNumberFormat="1" applyFont="1" applyFill="1" applyBorder="1" applyAlignment="1" applyProtection="1">
      <alignment horizontal="center" vertical="center" wrapText="1"/>
      <protection hidden="1"/>
    </xf>
    <xf numFmtId="14" fontId="15" fillId="0" borderId="23" xfId="0" applyNumberFormat="1" applyFont="1" applyFill="1" applyBorder="1" applyAlignment="1" applyProtection="1">
      <alignment horizontal="center" vertical="center" wrapText="1"/>
      <protection hidden="1"/>
    </xf>
    <xf numFmtId="0" fontId="16" fillId="5" borderId="21" xfId="0" applyFont="1" applyFill="1" applyBorder="1" applyAlignment="1" applyProtection="1">
      <alignment horizontal="center" vertical="center" wrapText="1"/>
      <protection hidden="1"/>
    </xf>
    <xf numFmtId="0" fontId="16" fillId="5" borderId="22" xfId="0" applyFont="1" applyFill="1" applyBorder="1" applyAlignment="1" applyProtection="1">
      <alignment vertical="center" wrapText="1"/>
      <protection hidden="1"/>
    </xf>
    <xf numFmtId="0" fontId="16" fillId="5" borderId="22" xfId="0" applyFont="1" applyFill="1" applyBorder="1" applyAlignment="1" applyProtection="1">
      <alignment horizontal="center" vertical="center" wrapText="1"/>
      <protection hidden="1"/>
    </xf>
    <xf numFmtId="14" fontId="16" fillId="5" borderId="22" xfId="0" applyNumberFormat="1" applyFont="1" applyFill="1" applyBorder="1" applyAlignment="1" applyProtection="1">
      <alignment horizontal="center" vertical="center" wrapText="1"/>
      <protection hidden="1"/>
    </xf>
    <xf numFmtId="14" fontId="16" fillId="5" borderId="23" xfId="0" applyNumberFormat="1" applyFont="1" applyFill="1" applyBorder="1" applyAlignment="1" applyProtection="1">
      <alignment horizontal="center" vertical="center" wrapText="1"/>
      <protection hidden="1"/>
    </xf>
    <xf numFmtId="0" fontId="16" fillId="0" borderId="28" xfId="0" applyFont="1" applyFill="1" applyBorder="1" applyAlignment="1" applyProtection="1">
      <alignment horizontal="center" vertical="center" wrapText="1"/>
      <protection hidden="1"/>
    </xf>
    <xf numFmtId="0" fontId="16" fillId="0" borderId="29" xfId="0" applyFont="1" applyFill="1" applyBorder="1" applyAlignment="1" applyProtection="1">
      <alignment vertical="center" wrapText="1"/>
      <protection hidden="1"/>
    </xf>
    <xf numFmtId="0" fontId="16" fillId="0" borderId="29" xfId="0" applyFont="1" applyFill="1" applyBorder="1" applyAlignment="1" applyProtection="1">
      <alignment horizontal="center" vertical="center" wrapText="1"/>
      <protection hidden="1"/>
    </xf>
    <xf numFmtId="14" fontId="16" fillId="0" borderId="29" xfId="0" applyNumberFormat="1" applyFont="1" applyFill="1" applyBorder="1" applyAlignment="1" applyProtection="1">
      <alignment horizontal="center" vertical="center" wrapText="1"/>
      <protection hidden="1"/>
    </xf>
    <xf numFmtId="14" fontId="16" fillId="0" borderId="30" xfId="0" applyNumberFormat="1" applyFont="1" applyFill="1" applyBorder="1" applyAlignment="1" applyProtection="1">
      <alignment horizontal="center" vertical="center" wrapText="1"/>
      <protection hidden="1"/>
    </xf>
    <xf numFmtId="0" fontId="15" fillId="0" borderId="10" xfId="0" applyFont="1" applyFill="1" applyBorder="1" applyAlignment="1" applyProtection="1">
      <alignment horizontal="left" vertical="center" wrapText="1"/>
      <protection hidden="1"/>
    </xf>
    <xf numFmtId="0" fontId="15" fillId="0" borderId="14" xfId="0" applyFont="1" applyFill="1" applyBorder="1" applyAlignment="1" applyProtection="1">
      <alignment horizontal="left" vertical="center" wrapText="1"/>
      <protection hidden="1"/>
    </xf>
    <xf numFmtId="0" fontId="16" fillId="0" borderId="14" xfId="0" applyFont="1" applyFill="1" applyBorder="1" applyAlignment="1" applyProtection="1">
      <alignment horizontal="left" vertical="center" wrapText="1"/>
      <protection hidden="1"/>
    </xf>
    <xf numFmtId="0" fontId="16" fillId="0" borderId="18" xfId="0" applyFont="1" applyFill="1" applyBorder="1" applyAlignment="1" applyProtection="1">
      <alignment horizontal="left" vertical="center" wrapText="1"/>
      <protection hidden="1"/>
    </xf>
    <xf numFmtId="0" fontId="3" fillId="0" borderId="0" xfId="0" applyFont="1" applyFill="1" applyProtection="1">
      <protection hidden="1"/>
    </xf>
    <xf numFmtId="0" fontId="3" fillId="0" borderId="0" xfId="0" applyFont="1" applyFill="1"/>
    <xf numFmtId="0" fontId="16" fillId="0" borderId="41" xfId="0" applyFont="1" applyFill="1" applyBorder="1" applyAlignment="1" applyProtection="1">
      <alignment horizontal="left" vertical="center" wrapText="1"/>
      <protection hidden="1"/>
    </xf>
    <xf numFmtId="0" fontId="16" fillId="0" borderId="42" xfId="0" applyFont="1" applyFill="1" applyBorder="1" applyAlignment="1" applyProtection="1">
      <alignment horizontal="left" vertical="center" wrapText="1"/>
      <protection hidden="1"/>
    </xf>
    <xf numFmtId="0" fontId="18" fillId="0" borderId="41" xfId="0" applyFont="1" applyFill="1" applyBorder="1" applyAlignment="1" applyProtection="1">
      <alignment horizontal="center" vertical="center" wrapText="1"/>
      <protection hidden="1"/>
    </xf>
    <xf numFmtId="0" fontId="18" fillId="0" borderId="43" xfId="0" applyFont="1" applyFill="1" applyBorder="1" applyAlignment="1" applyProtection="1">
      <alignment horizontal="center" vertical="center" wrapText="1"/>
      <protection hidden="1"/>
    </xf>
    <xf numFmtId="0" fontId="18" fillId="0" borderId="44" xfId="0" applyFont="1" applyFill="1" applyBorder="1" applyAlignment="1" applyProtection="1">
      <alignment horizontal="center" vertical="center" wrapText="1"/>
      <protection hidden="1"/>
    </xf>
    <xf numFmtId="0" fontId="18" fillId="10" borderId="41" xfId="0" applyFont="1" applyFill="1" applyBorder="1" applyAlignment="1" applyProtection="1">
      <alignment horizontal="center" vertical="center" wrapText="1"/>
      <protection hidden="1"/>
    </xf>
    <xf numFmtId="0" fontId="18" fillId="10" borderId="43" xfId="0" applyFont="1" applyFill="1" applyBorder="1" applyAlignment="1" applyProtection="1">
      <alignment horizontal="center" vertical="center" wrapText="1"/>
      <protection hidden="1"/>
    </xf>
    <xf numFmtId="0" fontId="18" fillId="10" borderId="44" xfId="0" applyFont="1" applyFill="1" applyBorder="1" applyAlignment="1" applyProtection="1">
      <alignment horizontal="center" vertical="center" wrapText="1"/>
      <protection hidden="1"/>
    </xf>
    <xf numFmtId="14" fontId="16" fillId="0" borderId="45" xfId="0" applyNumberFormat="1" applyFont="1" applyFill="1" applyBorder="1" applyAlignment="1" applyProtection="1">
      <alignment horizontal="center" vertical="center" wrapText="1"/>
      <protection hidden="1"/>
    </xf>
    <xf numFmtId="14" fontId="16" fillId="0" borderId="43" xfId="0" applyNumberFormat="1" applyFont="1" applyFill="1" applyBorder="1" applyAlignment="1" applyProtection="1">
      <alignment horizontal="center" vertical="center" wrapText="1"/>
      <protection hidden="1"/>
    </xf>
    <xf numFmtId="0" fontId="16" fillId="0" borderId="44" xfId="0" applyFont="1" applyFill="1" applyBorder="1" applyAlignment="1" applyProtection="1">
      <alignment horizontal="center" vertical="center" wrapText="1"/>
      <protection hidden="1"/>
    </xf>
    <xf numFmtId="0" fontId="16" fillId="0" borderId="46" xfId="0" applyFont="1" applyFill="1" applyBorder="1" applyAlignment="1" applyProtection="1">
      <alignment horizontal="left" vertical="center" wrapText="1"/>
      <protection hidden="1"/>
    </xf>
    <xf numFmtId="0" fontId="16" fillId="0" borderId="47" xfId="0" applyFont="1" applyFill="1" applyBorder="1" applyAlignment="1" applyProtection="1">
      <alignment horizontal="left" vertical="center" wrapText="1"/>
      <protection hidden="1"/>
    </xf>
    <xf numFmtId="0" fontId="18" fillId="0" borderId="46" xfId="0" applyFont="1" applyFill="1" applyBorder="1" applyAlignment="1" applyProtection="1">
      <alignment horizontal="center" vertical="center" wrapText="1"/>
      <protection hidden="1"/>
    </xf>
    <xf numFmtId="0" fontId="18" fillId="0" borderId="48" xfId="0" applyFont="1" applyFill="1" applyBorder="1" applyAlignment="1" applyProtection="1">
      <alignment horizontal="center" vertical="center" wrapText="1"/>
      <protection hidden="1"/>
    </xf>
    <xf numFmtId="0" fontId="18" fillId="0" borderId="49" xfId="0" applyFont="1" applyFill="1" applyBorder="1" applyAlignment="1" applyProtection="1">
      <alignment horizontal="center" vertical="center" wrapText="1"/>
      <protection hidden="1"/>
    </xf>
    <xf numFmtId="0" fontId="18" fillId="10" borderId="46" xfId="0" applyFont="1" applyFill="1" applyBorder="1" applyAlignment="1" applyProtection="1">
      <alignment horizontal="center" vertical="center" wrapText="1"/>
      <protection hidden="1"/>
    </xf>
    <xf numFmtId="0" fontId="18" fillId="10" borderId="48" xfId="0" applyFont="1" applyFill="1" applyBorder="1" applyAlignment="1" applyProtection="1">
      <alignment horizontal="center" vertical="center" wrapText="1"/>
      <protection hidden="1"/>
    </xf>
    <xf numFmtId="0" fontId="18" fillId="10" borderId="49" xfId="0" applyFont="1" applyFill="1" applyBorder="1" applyAlignment="1" applyProtection="1">
      <alignment horizontal="center" vertical="center" wrapText="1"/>
      <protection hidden="1"/>
    </xf>
    <xf numFmtId="14" fontId="16" fillId="0" borderId="50" xfId="0" applyNumberFormat="1" applyFont="1" applyFill="1" applyBorder="1" applyAlignment="1" applyProtection="1">
      <alignment horizontal="center" vertical="center" wrapText="1"/>
      <protection hidden="1"/>
    </xf>
    <xf numFmtId="14" fontId="16" fillId="0" borderId="48" xfId="0" applyNumberFormat="1" applyFont="1" applyFill="1" applyBorder="1" applyAlignment="1" applyProtection="1">
      <alignment horizontal="center" vertical="center" wrapText="1"/>
      <protection hidden="1"/>
    </xf>
    <xf numFmtId="0" fontId="16" fillId="0" borderId="49" xfId="0" applyFont="1" applyFill="1" applyBorder="1" applyAlignment="1" applyProtection="1">
      <alignment horizontal="center" vertical="center" wrapText="1"/>
      <protection hidden="1"/>
    </xf>
    <xf numFmtId="0" fontId="16" fillId="0" borderId="52" xfId="0" applyFont="1" applyFill="1" applyBorder="1" applyAlignment="1" applyProtection="1">
      <alignment horizontal="left" vertical="center" wrapText="1"/>
      <protection hidden="1"/>
    </xf>
    <xf numFmtId="0" fontId="16" fillId="0" borderId="53" xfId="0" applyFont="1" applyFill="1" applyBorder="1" applyAlignment="1" applyProtection="1">
      <alignment horizontal="left" vertical="center" wrapText="1"/>
      <protection hidden="1"/>
    </xf>
    <xf numFmtId="0" fontId="18" fillId="0" borderId="54" xfId="0" applyFont="1" applyFill="1" applyBorder="1" applyAlignment="1" applyProtection="1">
      <alignment horizontal="center" vertical="center" wrapText="1"/>
      <protection hidden="1"/>
    </xf>
    <xf numFmtId="0" fontId="18" fillId="0" borderId="55" xfId="0" applyFont="1" applyFill="1" applyBorder="1" applyAlignment="1" applyProtection="1">
      <alignment horizontal="center" vertical="center" wrapText="1"/>
      <protection hidden="1"/>
    </xf>
    <xf numFmtId="0" fontId="18" fillId="0" borderId="56" xfId="0" applyFont="1" applyFill="1" applyBorder="1" applyAlignment="1" applyProtection="1">
      <alignment horizontal="center" vertical="center" wrapText="1"/>
      <protection hidden="1"/>
    </xf>
    <xf numFmtId="14" fontId="16" fillId="0" borderId="52" xfId="0" applyNumberFormat="1" applyFont="1" applyFill="1" applyBorder="1" applyAlignment="1" applyProtection="1">
      <alignment horizontal="center" vertical="center" wrapText="1"/>
      <protection hidden="1"/>
    </xf>
    <xf numFmtId="14" fontId="16" fillId="0" borderId="55" xfId="0" applyNumberFormat="1" applyFont="1" applyFill="1" applyBorder="1" applyAlignment="1" applyProtection="1">
      <alignment horizontal="center" vertical="center" wrapText="1"/>
      <protection hidden="1"/>
    </xf>
    <xf numFmtId="0" fontId="16" fillId="0" borderId="56" xfId="0" applyFont="1" applyFill="1" applyBorder="1" applyAlignment="1" applyProtection="1">
      <alignment horizontal="center" vertical="center" wrapText="1"/>
      <protection hidden="1"/>
    </xf>
    <xf numFmtId="0" fontId="18" fillId="11" borderId="48" xfId="0" applyFont="1" applyFill="1" applyBorder="1" applyAlignment="1" applyProtection="1">
      <alignment horizontal="center" vertical="center" wrapText="1"/>
      <protection hidden="1"/>
    </xf>
    <xf numFmtId="0" fontId="18" fillId="11" borderId="49" xfId="0" applyFont="1" applyFill="1" applyBorder="1" applyAlignment="1" applyProtection="1">
      <alignment horizontal="center" vertical="center" wrapText="1"/>
      <protection hidden="1"/>
    </xf>
    <xf numFmtId="0" fontId="18" fillId="11" borderId="46" xfId="0" applyFont="1" applyFill="1" applyBorder="1" applyAlignment="1" applyProtection="1">
      <alignment horizontal="center" vertical="center" wrapText="1"/>
      <protection hidden="1"/>
    </xf>
    <xf numFmtId="0" fontId="18" fillId="13" borderId="54" xfId="0" applyFont="1" applyFill="1" applyBorder="1" applyAlignment="1" applyProtection="1">
      <alignment horizontal="center" vertical="center" wrapText="1"/>
      <protection hidden="1"/>
    </xf>
    <xf numFmtId="0" fontId="18" fillId="13" borderId="55" xfId="0" applyFont="1" applyFill="1" applyBorder="1" applyAlignment="1" applyProtection="1">
      <alignment horizontal="center" vertical="center" wrapText="1"/>
      <protection hidden="1"/>
    </xf>
    <xf numFmtId="0" fontId="18" fillId="13" borderId="56" xfId="0" applyFont="1" applyFill="1" applyBorder="1" applyAlignment="1" applyProtection="1">
      <alignment horizontal="center" vertical="center" wrapText="1"/>
      <protection hidden="1"/>
    </xf>
    <xf numFmtId="0" fontId="18" fillId="13" borderId="46" xfId="0" applyFont="1" applyFill="1" applyBorder="1" applyAlignment="1" applyProtection="1">
      <alignment horizontal="center" vertical="center" wrapText="1"/>
      <protection hidden="1"/>
    </xf>
    <xf numFmtId="0" fontId="18" fillId="13" borderId="48" xfId="0" applyFont="1" applyFill="1" applyBorder="1" applyAlignment="1" applyProtection="1">
      <alignment horizontal="center" vertical="center" wrapText="1"/>
      <protection hidden="1"/>
    </xf>
    <xf numFmtId="0" fontId="18" fillId="13" borderId="49" xfId="0" applyFont="1" applyFill="1" applyBorder="1" applyAlignment="1" applyProtection="1">
      <alignment horizontal="center" vertical="center" wrapText="1"/>
      <protection hidden="1"/>
    </xf>
    <xf numFmtId="0" fontId="16" fillId="0" borderId="47" xfId="0" applyFont="1" applyFill="1" applyBorder="1" applyAlignment="1" applyProtection="1">
      <alignment horizontal="justify" vertical="center" wrapText="1"/>
      <protection hidden="1"/>
    </xf>
    <xf numFmtId="0" fontId="16" fillId="0" borderId="59" xfId="0" applyFont="1" applyFill="1" applyBorder="1" applyAlignment="1" applyProtection="1">
      <alignment horizontal="left" vertical="center" wrapText="1"/>
      <protection hidden="1"/>
    </xf>
    <xf numFmtId="0" fontId="16" fillId="0" borderId="60" xfId="0" applyFont="1" applyFill="1" applyBorder="1" applyAlignment="1" applyProtection="1">
      <alignment vertical="center" wrapText="1"/>
      <protection hidden="1"/>
    </xf>
    <xf numFmtId="0" fontId="16" fillId="0" borderId="62"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center" vertical="center" wrapText="1"/>
      <protection hidden="1"/>
    </xf>
    <xf numFmtId="0" fontId="18" fillId="0" borderId="65" xfId="0" applyFont="1" applyFill="1" applyBorder="1" applyAlignment="1" applyProtection="1">
      <alignment horizontal="center" vertical="center" wrapText="1"/>
      <protection hidden="1"/>
    </xf>
    <xf numFmtId="0" fontId="18" fillId="0" borderId="66" xfId="0" applyFont="1" applyFill="1" applyBorder="1" applyAlignment="1" applyProtection="1">
      <alignment horizontal="center" vertical="center" wrapText="1"/>
      <protection hidden="1"/>
    </xf>
    <xf numFmtId="0" fontId="18" fillId="13" borderId="64" xfId="0" applyFont="1" applyFill="1" applyBorder="1" applyAlignment="1" applyProtection="1">
      <alignment horizontal="center" vertical="center" wrapText="1"/>
      <protection hidden="1"/>
    </xf>
    <xf numFmtId="0" fontId="18" fillId="13" borderId="65" xfId="0" applyFont="1" applyFill="1" applyBorder="1" applyAlignment="1" applyProtection="1">
      <alignment horizontal="center" vertical="center" wrapText="1"/>
      <protection hidden="1"/>
    </xf>
    <xf numFmtId="0" fontId="18" fillId="13" borderId="66" xfId="0" applyFont="1" applyFill="1" applyBorder="1" applyAlignment="1" applyProtection="1">
      <alignment horizontal="center" vertical="center" wrapText="1"/>
      <protection hidden="1"/>
    </xf>
    <xf numFmtId="14" fontId="16" fillId="0" borderId="62" xfId="0" applyNumberFormat="1" applyFont="1" applyFill="1" applyBorder="1" applyAlignment="1" applyProtection="1">
      <alignment horizontal="center" vertical="center" wrapText="1"/>
      <protection hidden="1"/>
    </xf>
    <xf numFmtId="14" fontId="16" fillId="0" borderId="65" xfId="0" applyNumberFormat="1" applyFont="1" applyFill="1" applyBorder="1" applyAlignment="1" applyProtection="1">
      <alignment horizontal="center" vertical="center" wrapText="1"/>
      <protection hidden="1"/>
    </xf>
    <xf numFmtId="0" fontId="16" fillId="0" borderId="66" xfId="0" applyFont="1" applyFill="1" applyBorder="1" applyAlignment="1" applyProtection="1">
      <alignment horizontal="center" vertical="center" wrapText="1"/>
      <protection hidden="1"/>
    </xf>
    <xf numFmtId="0" fontId="19" fillId="9" borderId="38" xfId="0" applyFont="1" applyFill="1" applyBorder="1" applyAlignment="1" applyProtection="1">
      <alignment horizontal="center" vertical="center" wrapText="1"/>
      <protection hidden="1"/>
    </xf>
    <xf numFmtId="0" fontId="13" fillId="0" borderId="41" xfId="0" applyFont="1" applyFill="1" applyBorder="1" applyAlignment="1" applyProtection="1">
      <alignment horizontal="left" vertical="center" wrapText="1"/>
      <protection hidden="1"/>
    </xf>
    <xf numFmtId="0" fontId="20" fillId="10" borderId="41" xfId="0" applyFont="1" applyFill="1" applyBorder="1" applyAlignment="1" applyProtection="1">
      <alignment horizontal="center" vertical="center" wrapText="1"/>
      <protection hidden="1"/>
    </xf>
    <xf numFmtId="0" fontId="20" fillId="10" borderId="43" xfId="0" applyFont="1" applyFill="1" applyBorder="1" applyAlignment="1" applyProtection="1">
      <alignment horizontal="center" vertical="center" wrapText="1"/>
      <protection hidden="1"/>
    </xf>
    <xf numFmtId="0" fontId="20" fillId="10" borderId="44" xfId="0" applyFont="1" applyFill="1" applyBorder="1" applyAlignment="1" applyProtection="1">
      <alignment horizontal="center" vertical="center" wrapText="1"/>
      <protection hidden="1"/>
    </xf>
    <xf numFmtId="14" fontId="13" fillId="0" borderId="45" xfId="0" applyNumberFormat="1" applyFont="1" applyFill="1" applyBorder="1" applyAlignment="1" applyProtection="1">
      <alignment horizontal="center" vertical="center" wrapText="1"/>
      <protection hidden="1"/>
    </xf>
    <xf numFmtId="14" fontId="13" fillId="0" borderId="43" xfId="0" applyNumberFormat="1" applyFont="1" applyFill="1" applyBorder="1" applyAlignment="1" applyProtection="1">
      <alignment horizontal="center" vertical="center" wrapText="1"/>
      <protection hidden="1"/>
    </xf>
    <xf numFmtId="0" fontId="13" fillId="0" borderId="44" xfId="0" applyFont="1" applyFill="1" applyBorder="1" applyAlignment="1" applyProtection="1">
      <alignment horizontal="center" vertical="center" wrapText="1"/>
      <protection hidden="1"/>
    </xf>
    <xf numFmtId="0" fontId="13" fillId="0" borderId="47" xfId="0" applyFont="1" applyFill="1" applyBorder="1" applyAlignment="1" applyProtection="1">
      <alignment vertical="center" wrapText="1"/>
      <protection hidden="1"/>
    </xf>
    <xf numFmtId="0" fontId="20" fillId="10" borderId="46" xfId="0" applyFont="1" applyFill="1" applyBorder="1" applyAlignment="1" applyProtection="1">
      <alignment horizontal="center" vertical="center" wrapText="1"/>
      <protection hidden="1"/>
    </xf>
    <xf numFmtId="0" fontId="20" fillId="10" borderId="48" xfId="0" applyFont="1" applyFill="1" applyBorder="1" applyAlignment="1" applyProtection="1">
      <alignment horizontal="center" vertical="center" wrapText="1"/>
      <protection hidden="1"/>
    </xf>
    <xf numFmtId="0" fontId="20" fillId="10" borderId="49" xfId="0" applyFont="1" applyFill="1" applyBorder="1" applyAlignment="1" applyProtection="1">
      <alignment horizontal="center" vertical="center" wrapText="1"/>
      <protection hidden="1"/>
    </xf>
    <xf numFmtId="14" fontId="13" fillId="0" borderId="50" xfId="0" applyNumberFormat="1" applyFont="1" applyFill="1" applyBorder="1" applyAlignment="1" applyProtection="1">
      <alignment horizontal="center" vertical="center" wrapText="1"/>
      <protection hidden="1"/>
    </xf>
    <xf numFmtId="14" fontId="13" fillId="0" borderId="48" xfId="0" applyNumberFormat="1" applyFont="1" applyFill="1" applyBorder="1" applyAlignment="1" applyProtection="1">
      <alignment horizontal="center" vertical="center" wrapText="1"/>
      <protection hidden="1"/>
    </xf>
    <xf numFmtId="0" fontId="13" fillId="0" borderId="49" xfId="0" applyFont="1" applyFill="1" applyBorder="1" applyAlignment="1" applyProtection="1">
      <alignment horizontal="center" vertical="center" wrapText="1"/>
      <protection hidden="1"/>
    </xf>
    <xf numFmtId="0" fontId="13" fillId="0" borderId="54" xfId="0" applyFont="1" applyFill="1" applyBorder="1" applyAlignment="1" applyProtection="1">
      <alignment horizontal="left" vertical="center" wrapText="1"/>
      <protection hidden="1"/>
    </xf>
    <xf numFmtId="0" fontId="13" fillId="0" borderId="53" xfId="0" applyFont="1" applyFill="1" applyBorder="1" applyAlignment="1" applyProtection="1">
      <alignment vertical="center" wrapText="1"/>
      <protection hidden="1"/>
    </xf>
    <xf numFmtId="0" fontId="21" fillId="13" borderId="54" xfId="0" applyFont="1" applyFill="1" applyBorder="1" applyAlignment="1" applyProtection="1">
      <alignment horizontal="center" vertical="center" wrapText="1"/>
      <protection hidden="1"/>
    </xf>
    <xf numFmtId="0" fontId="21" fillId="13" borderId="55" xfId="0" applyFont="1" applyFill="1" applyBorder="1" applyAlignment="1" applyProtection="1">
      <alignment horizontal="center" vertical="center" wrapText="1"/>
      <protection hidden="1"/>
    </xf>
    <xf numFmtId="0" fontId="21" fillId="13" borderId="56" xfId="0" applyFont="1" applyFill="1" applyBorder="1" applyAlignment="1" applyProtection="1">
      <alignment horizontal="center" vertical="center" wrapText="1"/>
      <protection hidden="1"/>
    </xf>
    <xf numFmtId="14" fontId="13" fillId="0" borderId="52" xfId="0" applyNumberFormat="1" applyFont="1" applyFill="1" applyBorder="1" applyAlignment="1" applyProtection="1">
      <alignment horizontal="center" vertical="center" wrapText="1"/>
      <protection hidden="1"/>
    </xf>
    <xf numFmtId="14" fontId="13" fillId="0" borderId="55" xfId="0" applyNumberFormat="1" applyFont="1" applyFill="1" applyBorder="1" applyAlignment="1" applyProtection="1">
      <alignment horizontal="center" vertical="center" wrapText="1"/>
      <protection hidden="1"/>
    </xf>
    <xf numFmtId="0" fontId="13" fillId="0" borderId="56" xfId="0" applyFont="1" applyFill="1" applyBorder="1" applyAlignment="1" applyProtection="1">
      <alignment horizontal="center" vertical="center" wrapText="1"/>
      <protection hidden="1"/>
    </xf>
    <xf numFmtId="0" fontId="13" fillId="0" borderId="46" xfId="0" applyFont="1" applyFill="1" applyBorder="1" applyAlignment="1" applyProtection="1">
      <alignment horizontal="left" vertical="center" wrapText="1"/>
      <protection hidden="1"/>
    </xf>
    <xf numFmtId="0" fontId="20" fillId="13" borderId="46" xfId="0" applyFont="1" applyFill="1" applyBorder="1" applyAlignment="1" applyProtection="1">
      <alignment horizontal="center" vertical="center" wrapText="1"/>
      <protection hidden="1"/>
    </xf>
    <xf numFmtId="0" fontId="20" fillId="13" borderId="48" xfId="0" applyFont="1" applyFill="1" applyBorder="1" applyAlignment="1" applyProtection="1">
      <alignment horizontal="center" vertical="center" wrapText="1"/>
      <protection hidden="1"/>
    </xf>
    <xf numFmtId="0" fontId="20" fillId="13" borderId="49" xfId="0" applyFont="1" applyFill="1" applyBorder="1" applyAlignment="1" applyProtection="1">
      <alignment horizontal="center" vertical="center" wrapText="1"/>
      <protection hidden="1"/>
    </xf>
    <xf numFmtId="0" fontId="13" fillId="0" borderId="64" xfId="0" applyFont="1" applyFill="1" applyBorder="1" applyAlignment="1" applyProtection="1">
      <alignment horizontal="left" vertical="center" wrapText="1"/>
      <protection hidden="1"/>
    </xf>
    <xf numFmtId="0" fontId="13" fillId="0" borderId="63" xfId="0" applyFont="1" applyFill="1" applyBorder="1" applyAlignment="1" applyProtection="1">
      <alignment vertical="center" wrapText="1"/>
      <protection hidden="1"/>
    </xf>
    <xf numFmtId="0" fontId="20" fillId="13" borderId="64" xfId="0" applyFont="1" applyFill="1" applyBorder="1" applyAlignment="1" applyProtection="1">
      <alignment horizontal="center" vertical="center" wrapText="1"/>
      <protection hidden="1"/>
    </xf>
    <xf numFmtId="0" fontId="20" fillId="13" borderId="65" xfId="0" applyFont="1" applyFill="1" applyBorder="1" applyAlignment="1" applyProtection="1">
      <alignment horizontal="center" vertical="center" wrapText="1"/>
      <protection hidden="1"/>
    </xf>
    <xf numFmtId="0" fontId="20" fillId="13" borderId="66" xfId="0" applyFont="1" applyFill="1" applyBorder="1" applyAlignment="1" applyProtection="1">
      <alignment horizontal="center" vertical="center" wrapText="1"/>
      <protection hidden="1"/>
    </xf>
    <xf numFmtId="14" fontId="13" fillId="0" borderId="62" xfId="0" applyNumberFormat="1" applyFont="1" applyFill="1" applyBorder="1" applyAlignment="1" applyProtection="1">
      <alignment horizontal="center" vertical="center" wrapText="1"/>
      <protection hidden="1"/>
    </xf>
    <xf numFmtId="14" fontId="13" fillId="0" borderId="65" xfId="0" applyNumberFormat="1" applyFont="1" applyFill="1" applyBorder="1" applyAlignment="1" applyProtection="1">
      <alignment horizontal="center" vertical="center" wrapText="1"/>
      <protection hidden="1"/>
    </xf>
    <xf numFmtId="0" fontId="13" fillId="0" borderId="66" xfId="0" applyFont="1" applyFill="1" applyBorder="1" applyAlignment="1" applyProtection="1">
      <alignment horizontal="center" vertical="center" wrapText="1"/>
      <protection hidden="1"/>
    </xf>
    <xf numFmtId="0" fontId="13" fillId="5" borderId="54" xfId="0" applyFont="1" applyFill="1" applyBorder="1" applyAlignment="1" applyProtection="1">
      <alignment horizontal="left" vertical="center" wrapText="1"/>
      <protection hidden="1"/>
    </xf>
    <xf numFmtId="0" fontId="20" fillId="8" borderId="54" xfId="0" applyFont="1" applyFill="1" applyBorder="1" applyAlignment="1" applyProtection="1">
      <alignment horizontal="center" vertical="center" wrapText="1"/>
      <protection hidden="1"/>
    </xf>
    <xf numFmtId="0" fontId="20" fillId="8" borderId="55" xfId="0" applyFont="1" applyFill="1" applyBorder="1" applyAlignment="1" applyProtection="1">
      <alignment horizontal="center" vertical="center" wrapText="1"/>
      <protection hidden="1"/>
    </xf>
    <xf numFmtId="0" fontId="20" fillId="8" borderId="56" xfId="0" applyFont="1" applyFill="1" applyBorder="1" applyAlignment="1" applyProtection="1">
      <alignment horizontal="center" vertical="center" wrapText="1"/>
      <protection hidden="1"/>
    </xf>
    <xf numFmtId="0" fontId="13" fillId="5" borderId="46" xfId="0" applyFont="1" applyFill="1" applyBorder="1" applyAlignment="1" applyProtection="1">
      <alignment horizontal="left" vertical="center" wrapText="1"/>
      <protection hidden="1"/>
    </xf>
    <xf numFmtId="0" fontId="20" fillId="8" borderId="46" xfId="0" applyFont="1" applyFill="1" applyBorder="1" applyAlignment="1" applyProtection="1">
      <alignment horizontal="center" vertical="center" wrapText="1"/>
      <protection hidden="1"/>
    </xf>
    <xf numFmtId="0" fontId="20" fillId="8" borderId="48" xfId="0" applyFont="1" applyFill="1" applyBorder="1" applyAlignment="1" applyProtection="1">
      <alignment horizontal="center" vertical="center" wrapText="1"/>
      <protection hidden="1"/>
    </xf>
    <xf numFmtId="0" fontId="20" fillId="8" borderId="49" xfId="0" applyFont="1" applyFill="1" applyBorder="1" applyAlignment="1" applyProtection="1">
      <alignment horizontal="center" vertical="center" wrapText="1"/>
      <protection hidden="1"/>
    </xf>
    <xf numFmtId="0" fontId="16" fillId="0" borderId="71" xfId="0" applyFont="1" applyFill="1" applyBorder="1" applyAlignment="1" applyProtection="1">
      <alignment horizontal="left" vertical="center" wrapText="1"/>
      <protection hidden="1"/>
    </xf>
    <xf numFmtId="0" fontId="16" fillId="0" borderId="72" xfId="0" applyFont="1" applyFill="1" applyBorder="1" applyAlignment="1" applyProtection="1">
      <alignment vertical="center" wrapText="1"/>
      <protection hidden="1"/>
    </xf>
    <xf numFmtId="0" fontId="25" fillId="16" borderId="73" xfId="0" applyFont="1" applyFill="1" applyBorder="1" applyAlignment="1" applyProtection="1">
      <alignment horizontal="center" vertical="center" wrapText="1"/>
      <protection hidden="1"/>
    </xf>
    <xf numFmtId="0" fontId="25" fillId="16" borderId="74" xfId="0" applyFont="1" applyFill="1" applyBorder="1" applyAlignment="1" applyProtection="1">
      <alignment horizontal="center" vertical="center" wrapText="1"/>
      <protection hidden="1"/>
    </xf>
    <xf numFmtId="0" fontId="25" fillId="16" borderId="75" xfId="0" applyFont="1" applyFill="1" applyBorder="1" applyAlignment="1" applyProtection="1">
      <alignment horizontal="center" vertical="center" wrapText="1"/>
      <protection hidden="1"/>
    </xf>
    <xf numFmtId="14" fontId="16" fillId="0" borderId="71" xfId="0" applyNumberFormat="1" applyFont="1" applyFill="1" applyBorder="1" applyAlignment="1" applyProtection="1">
      <alignment horizontal="center" vertical="center" wrapText="1"/>
      <protection hidden="1"/>
    </xf>
    <xf numFmtId="14" fontId="16" fillId="0" borderId="74" xfId="0" applyNumberFormat="1" applyFont="1" applyFill="1" applyBorder="1" applyAlignment="1" applyProtection="1">
      <alignment horizontal="center" vertical="center" wrapText="1"/>
      <protection hidden="1"/>
    </xf>
    <xf numFmtId="0" fontId="16" fillId="0" borderId="75" xfId="0" applyFont="1" applyFill="1" applyBorder="1" applyAlignment="1" applyProtection="1">
      <alignment horizontal="center" vertical="center" wrapText="1"/>
      <protection hidden="1"/>
    </xf>
    <xf numFmtId="0" fontId="25" fillId="16" borderId="76" xfId="0" applyFont="1" applyFill="1" applyBorder="1" applyAlignment="1" applyProtection="1">
      <alignment horizontal="center" vertical="center" wrapText="1"/>
      <protection hidden="1"/>
    </xf>
    <xf numFmtId="0" fontId="25" fillId="16" borderId="77" xfId="0" applyFont="1" applyFill="1" applyBorder="1" applyAlignment="1" applyProtection="1">
      <alignment horizontal="center" vertical="center" wrapText="1"/>
      <protection hidden="1"/>
    </xf>
    <xf numFmtId="0" fontId="25" fillId="16" borderId="78" xfId="0" applyFont="1" applyFill="1" applyBorder="1" applyAlignment="1" applyProtection="1">
      <alignment horizontal="center" vertical="center" wrapText="1"/>
      <protection hidden="1"/>
    </xf>
    <xf numFmtId="14" fontId="16" fillId="0" borderId="59" xfId="0" applyNumberFormat="1" applyFont="1" applyFill="1" applyBorder="1" applyAlignment="1" applyProtection="1">
      <alignment horizontal="center" vertical="center" wrapText="1"/>
      <protection hidden="1"/>
    </xf>
    <xf numFmtId="14" fontId="16" fillId="0" borderId="77" xfId="0" applyNumberFormat="1" applyFont="1" applyFill="1" applyBorder="1" applyAlignment="1" applyProtection="1">
      <alignment horizontal="center" vertical="center" wrapText="1"/>
      <protection hidden="1"/>
    </xf>
    <xf numFmtId="0" fontId="16" fillId="0" borderId="78" xfId="0" applyFont="1" applyFill="1" applyBorder="1" applyAlignment="1" applyProtection="1">
      <alignment horizontal="center" vertical="center" wrapText="1"/>
      <protection hidden="1"/>
    </xf>
    <xf numFmtId="0" fontId="16" fillId="0" borderId="60" xfId="0" applyFont="1" applyFill="1" applyBorder="1" applyAlignment="1" applyProtection="1">
      <alignment horizontal="justify" vertical="center" wrapText="1"/>
      <protection hidden="1"/>
    </xf>
    <xf numFmtId="0" fontId="16" fillId="5" borderId="41" xfId="0" applyFont="1" applyFill="1" applyBorder="1" applyAlignment="1" applyProtection="1">
      <alignment horizontal="left" vertical="center" wrapText="1"/>
      <protection hidden="1"/>
    </xf>
    <xf numFmtId="0" fontId="16" fillId="0" borderId="42" xfId="0" applyFont="1" applyFill="1" applyBorder="1" applyAlignment="1" applyProtection="1">
      <alignment vertical="center" wrapText="1"/>
      <protection hidden="1"/>
    </xf>
    <xf numFmtId="14" fontId="16" fillId="5" borderId="45" xfId="0" applyNumberFormat="1" applyFont="1" applyFill="1" applyBorder="1" applyAlignment="1" applyProtection="1">
      <alignment horizontal="center" vertical="center" wrapText="1"/>
      <protection hidden="1"/>
    </xf>
    <xf numFmtId="14" fontId="16" fillId="5" borderId="43" xfId="0" applyNumberFormat="1" applyFont="1" applyFill="1" applyBorder="1" applyAlignment="1" applyProtection="1">
      <alignment horizontal="center" vertical="center" wrapText="1"/>
      <protection hidden="1"/>
    </xf>
    <xf numFmtId="0" fontId="16" fillId="5" borderId="44" xfId="0" applyFont="1" applyFill="1" applyBorder="1" applyAlignment="1" applyProtection="1">
      <alignment horizontal="center" vertical="center" wrapText="1"/>
      <protection hidden="1"/>
    </xf>
    <xf numFmtId="0" fontId="16" fillId="0" borderId="54" xfId="0" applyFont="1" applyFill="1" applyBorder="1" applyAlignment="1" applyProtection="1">
      <alignment horizontal="left" vertical="center" wrapText="1"/>
      <protection hidden="1"/>
    </xf>
    <xf numFmtId="0" fontId="16" fillId="0" borderId="53" xfId="0" applyFont="1" applyFill="1" applyBorder="1" applyAlignment="1" applyProtection="1">
      <alignment vertical="center" wrapText="1"/>
      <protection hidden="1"/>
    </xf>
    <xf numFmtId="0" fontId="14" fillId="17" borderId="79" xfId="0" applyFont="1" applyFill="1" applyBorder="1" applyAlignment="1" applyProtection="1">
      <alignment horizontal="center" vertical="center" wrapText="1"/>
      <protection hidden="1"/>
    </xf>
    <xf numFmtId="0" fontId="14" fillId="17" borderId="43" xfId="0" applyFont="1" applyFill="1" applyBorder="1" applyAlignment="1" applyProtection="1">
      <alignment horizontal="center" vertical="center" wrapText="1"/>
      <protection hidden="1"/>
    </xf>
    <xf numFmtId="0" fontId="14" fillId="17" borderId="80" xfId="0" applyFont="1" applyFill="1" applyBorder="1" applyAlignment="1" applyProtection="1">
      <alignment horizontal="center" vertical="center" wrapText="1"/>
      <protection hidden="1"/>
    </xf>
    <xf numFmtId="0" fontId="16" fillId="0" borderId="47" xfId="0" applyFont="1" applyFill="1" applyBorder="1" applyAlignment="1" applyProtection="1">
      <alignment vertical="center" wrapText="1"/>
      <protection hidden="1"/>
    </xf>
    <xf numFmtId="0" fontId="14" fillId="17" borderId="81" xfId="0" applyFont="1" applyFill="1" applyBorder="1" applyAlignment="1" applyProtection="1">
      <alignment horizontal="center" vertical="center" wrapText="1"/>
      <protection hidden="1"/>
    </xf>
    <xf numFmtId="0" fontId="14" fillId="17" borderId="48" xfId="0" applyFont="1" applyFill="1" applyBorder="1" applyAlignment="1" applyProtection="1">
      <alignment horizontal="center" vertical="center" wrapText="1"/>
      <protection hidden="1"/>
    </xf>
    <xf numFmtId="0" fontId="14" fillId="17" borderId="82" xfId="0" applyFont="1" applyFill="1" applyBorder="1" applyAlignment="1" applyProtection="1">
      <alignment horizontal="center" vertical="center" wrapText="1"/>
      <protection hidden="1"/>
    </xf>
    <xf numFmtId="0" fontId="16" fillId="0" borderId="64" xfId="0" applyFont="1" applyFill="1" applyBorder="1" applyAlignment="1" applyProtection="1">
      <alignment horizontal="left" vertical="center" wrapText="1"/>
      <protection hidden="1"/>
    </xf>
    <xf numFmtId="0" fontId="16" fillId="0" borderId="83" xfId="0" applyFont="1" applyFill="1" applyBorder="1" applyAlignment="1" applyProtection="1">
      <alignment horizontal="left" vertical="center" wrapText="1"/>
      <protection hidden="1"/>
    </xf>
    <xf numFmtId="0" fontId="16" fillId="0" borderId="84" xfId="0" applyFont="1" applyFill="1" applyBorder="1" applyAlignment="1" applyProtection="1">
      <alignment vertical="center" wrapText="1"/>
      <protection hidden="1"/>
    </xf>
    <xf numFmtId="0" fontId="14" fillId="10" borderId="85" xfId="0" applyFont="1" applyFill="1" applyBorder="1" applyAlignment="1" applyProtection="1">
      <alignment horizontal="center" vertical="center" wrapText="1"/>
      <protection hidden="1"/>
    </xf>
    <xf numFmtId="0" fontId="14" fillId="10" borderId="86" xfId="0" applyFont="1" applyFill="1" applyBorder="1" applyAlignment="1" applyProtection="1">
      <alignment horizontal="center" vertical="center" wrapText="1"/>
      <protection hidden="1"/>
    </xf>
    <xf numFmtId="0" fontId="14" fillId="10" borderId="87" xfId="0" applyFont="1" applyFill="1" applyBorder="1" applyAlignment="1" applyProtection="1">
      <alignment horizontal="center" vertical="center" wrapText="1"/>
      <protection hidden="1"/>
    </xf>
    <xf numFmtId="14" fontId="16" fillId="0" borderId="88" xfId="0" applyNumberFormat="1" applyFont="1" applyFill="1" applyBorder="1" applyAlignment="1" applyProtection="1">
      <alignment horizontal="center" vertical="center" wrapText="1"/>
      <protection hidden="1"/>
    </xf>
    <xf numFmtId="14" fontId="16" fillId="0" borderId="86" xfId="0" applyNumberFormat="1" applyFont="1" applyFill="1" applyBorder="1" applyAlignment="1" applyProtection="1">
      <alignment horizontal="center" vertical="center" wrapText="1"/>
      <protection hidden="1"/>
    </xf>
    <xf numFmtId="0" fontId="16" fillId="0" borderId="89" xfId="0" applyFont="1" applyFill="1" applyBorder="1" applyAlignment="1" applyProtection="1">
      <alignment horizontal="center" vertical="center" wrapText="1"/>
      <protection hidden="1"/>
    </xf>
    <xf numFmtId="0" fontId="16" fillId="0" borderId="63" xfId="0" applyFont="1" applyFill="1" applyBorder="1" applyAlignment="1" applyProtection="1">
      <alignment horizontal="justify" vertical="center" wrapText="1"/>
      <protection hidden="1"/>
    </xf>
    <xf numFmtId="0" fontId="14" fillId="12" borderId="64" xfId="0" applyFont="1" applyFill="1" applyBorder="1" applyAlignment="1" applyProtection="1">
      <alignment horizontal="center" vertical="center" wrapText="1"/>
      <protection hidden="1"/>
    </xf>
    <xf numFmtId="0" fontId="14" fillId="12" borderId="65" xfId="0" applyFont="1" applyFill="1" applyBorder="1" applyAlignment="1" applyProtection="1">
      <alignment horizontal="center" vertical="center" wrapText="1"/>
      <protection hidden="1"/>
    </xf>
    <xf numFmtId="0" fontId="14" fillId="12" borderId="66" xfId="0" applyFont="1" applyFill="1" applyBorder="1" applyAlignment="1" applyProtection="1">
      <alignment horizontal="center" vertical="center" wrapText="1"/>
      <protection hidden="1"/>
    </xf>
    <xf numFmtId="0" fontId="3" fillId="0" borderId="0" xfId="0" applyFont="1" applyFill="1" applyAlignment="1" applyProtection="1">
      <alignment horizontal="left" vertical="center"/>
      <protection hidden="1"/>
    </xf>
    <xf numFmtId="0" fontId="16" fillId="5" borderId="46" xfId="0" applyFont="1" applyFill="1" applyBorder="1" applyAlignment="1" applyProtection="1">
      <alignment horizontal="left" vertical="center" wrapText="1"/>
      <protection hidden="1"/>
    </xf>
    <xf numFmtId="0" fontId="16" fillId="5" borderId="47" xfId="0" applyFont="1" applyFill="1" applyBorder="1" applyAlignment="1" applyProtection="1">
      <alignment horizontal="left" vertical="center" wrapText="1"/>
      <protection hidden="1"/>
    </xf>
    <xf numFmtId="14" fontId="16" fillId="5" borderId="50" xfId="0" applyNumberFormat="1" applyFont="1" applyFill="1" applyBorder="1" applyAlignment="1" applyProtection="1">
      <alignment horizontal="center" vertical="center" wrapText="1"/>
      <protection hidden="1"/>
    </xf>
    <xf numFmtId="14" fontId="16" fillId="5" borderId="48" xfId="0" applyNumberFormat="1" applyFont="1" applyFill="1" applyBorder="1" applyAlignment="1" applyProtection="1">
      <alignment horizontal="center" vertical="center" wrapText="1"/>
      <protection hidden="1"/>
    </xf>
    <xf numFmtId="0" fontId="16" fillId="5" borderId="49" xfId="0" applyFont="1" applyFill="1" applyBorder="1" applyAlignment="1" applyProtection="1">
      <alignment horizontal="center" vertical="center" wrapText="1"/>
      <protection hidden="1"/>
    </xf>
    <xf numFmtId="0" fontId="0" fillId="0" borderId="0" xfId="0" applyAlignment="1">
      <alignment horizontal="center"/>
    </xf>
    <xf numFmtId="0" fontId="19" fillId="9" borderId="38" xfId="0" applyFont="1" applyFill="1" applyBorder="1" applyAlignment="1" applyProtection="1">
      <alignment horizontal="center" vertical="center" wrapText="1"/>
      <protection hidden="1"/>
    </xf>
    <xf numFmtId="0" fontId="16" fillId="0" borderId="45" xfId="0" applyFont="1" applyFill="1" applyBorder="1" applyAlignment="1" applyProtection="1">
      <alignment horizontal="left" vertical="center" wrapText="1"/>
      <protection hidden="1"/>
    </xf>
    <xf numFmtId="0" fontId="18" fillId="13" borderId="41" xfId="0" applyFont="1" applyFill="1" applyBorder="1" applyAlignment="1" applyProtection="1">
      <alignment horizontal="center" vertical="center" wrapText="1"/>
      <protection hidden="1"/>
    </xf>
    <xf numFmtId="0" fontId="18" fillId="13" borderId="43" xfId="0" applyFont="1" applyFill="1" applyBorder="1" applyAlignment="1" applyProtection="1">
      <alignment horizontal="center" vertical="center" wrapText="1"/>
      <protection hidden="1"/>
    </xf>
    <xf numFmtId="0" fontId="18" fillId="13" borderId="44" xfId="0" applyFont="1" applyFill="1" applyBorder="1" applyAlignment="1" applyProtection="1">
      <alignment horizontal="center" vertical="center" wrapText="1"/>
      <protection hidden="1"/>
    </xf>
    <xf numFmtId="0" fontId="16" fillId="0" borderId="65" xfId="0" applyFont="1" applyFill="1" applyBorder="1" applyAlignment="1" applyProtection="1">
      <alignment horizontal="left" vertical="center" wrapText="1"/>
      <protection hidden="1"/>
    </xf>
    <xf numFmtId="0" fontId="10" fillId="0" borderId="0" xfId="5" applyFont="1"/>
    <xf numFmtId="0" fontId="30" fillId="0" borderId="0"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protection hidden="1"/>
    </xf>
    <xf numFmtId="14" fontId="16" fillId="0" borderId="98" xfId="0" applyNumberFormat="1" applyFont="1" applyFill="1" applyBorder="1" applyAlignment="1" applyProtection="1">
      <alignment horizontal="center" vertical="center" wrapText="1"/>
      <protection hidden="1"/>
    </xf>
    <xf numFmtId="0" fontId="12" fillId="9" borderId="94" xfId="0" applyFont="1" applyFill="1" applyBorder="1" applyAlignment="1" applyProtection="1">
      <alignment horizontal="center" vertical="center" wrapText="1"/>
      <protection hidden="1"/>
    </xf>
    <xf numFmtId="9" fontId="0" fillId="5" borderId="1" xfId="3" applyFont="1" applyFill="1" applyBorder="1" applyAlignment="1">
      <alignment horizontal="center" vertical="center"/>
    </xf>
    <xf numFmtId="0" fontId="3" fillId="0" borderId="0" xfId="0" applyFont="1"/>
    <xf numFmtId="0" fontId="35" fillId="18" borderId="99" xfId="0" applyFont="1" applyFill="1" applyBorder="1" applyAlignment="1">
      <alignment horizontal="center" vertical="center" wrapText="1"/>
    </xf>
    <xf numFmtId="0" fontId="15" fillId="0" borderId="0" xfId="0" applyFont="1"/>
    <xf numFmtId="0" fontId="31" fillId="0" borderId="20" xfId="0" applyFont="1" applyFill="1" applyBorder="1" applyAlignment="1" applyProtection="1">
      <alignment horizontal="center" vertical="center" wrapText="1"/>
      <protection hidden="1"/>
    </xf>
    <xf numFmtId="0" fontId="31" fillId="0" borderId="25" xfId="0" applyFont="1" applyFill="1" applyBorder="1" applyAlignment="1" applyProtection="1">
      <alignment horizontal="center" vertical="center" wrapText="1"/>
      <protection hidden="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36" fillId="0" borderId="0" xfId="0" applyFont="1" applyFill="1" applyAlignment="1" applyProtection="1">
      <alignment horizontal="center"/>
      <protection hidden="1"/>
    </xf>
    <xf numFmtId="0" fontId="36" fillId="0" borderId="0" xfId="0" applyFont="1" applyAlignment="1">
      <alignment horizontal="center"/>
    </xf>
    <xf numFmtId="0" fontId="36" fillId="0" borderId="0" xfId="0" applyFont="1" applyFill="1" applyAlignment="1">
      <alignment horizontal="center"/>
    </xf>
    <xf numFmtId="0" fontId="3" fillId="0" borderId="0" xfId="0" applyFont="1" applyBorder="1" applyAlignment="1">
      <alignment wrapText="1"/>
    </xf>
    <xf numFmtId="0" fontId="12" fillId="9" borderId="38" xfId="0" applyFont="1" applyFill="1" applyBorder="1" applyAlignment="1" applyProtection="1">
      <alignment horizontal="center" vertical="center"/>
      <protection hidden="1"/>
    </xf>
    <xf numFmtId="0" fontId="14" fillId="10" borderId="68" xfId="0" applyFont="1" applyFill="1" applyBorder="1" applyAlignment="1" applyProtection="1">
      <alignment horizontal="center" vertical="center" wrapText="1"/>
      <protection hidden="1"/>
    </xf>
    <xf numFmtId="0" fontId="19" fillId="9" borderId="5" xfId="0" applyFont="1" applyFill="1" applyBorder="1" applyAlignment="1" applyProtection="1">
      <alignment horizontal="center" vertical="center" wrapText="1"/>
      <protection hidden="1"/>
    </xf>
    <xf numFmtId="0" fontId="19" fillId="9" borderId="6" xfId="0" applyFont="1" applyFill="1" applyBorder="1" applyAlignment="1" applyProtection="1">
      <alignment horizontal="center" vertical="center" wrapText="1"/>
      <protection hidden="1"/>
    </xf>
    <xf numFmtId="0" fontId="19" fillId="9" borderId="7" xfId="0" applyFont="1" applyFill="1" applyBorder="1" applyAlignment="1" applyProtection="1">
      <alignment horizontal="center" vertical="center" wrapText="1"/>
      <protection hidden="1"/>
    </xf>
    <xf numFmtId="0" fontId="16" fillId="0" borderId="31" xfId="0" applyFont="1" applyFill="1" applyBorder="1" applyAlignment="1">
      <alignment horizontal="center" vertical="center" wrapText="1"/>
    </xf>
    <xf numFmtId="0" fontId="16" fillId="0" borderId="32" xfId="0" applyFont="1" applyFill="1" applyBorder="1" applyAlignment="1">
      <alignment vertical="center" wrapText="1"/>
    </xf>
    <xf numFmtId="0" fontId="16" fillId="0" borderId="32" xfId="0" applyFont="1" applyFill="1" applyBorder="1" applyAlignment="1">
      <alignment horizontal="justify" vertical="center"/>
    </xf>
    <xf numFmtId="0" fontId="16" fillId="0" borderId="32" xfId="0" applyFont="1" applyFill="1" applyBorder="1" applyAlignment="1">
      <alignment horizontal="left" vertical="center" wrapText="1"/>
    </xf>
    <xf numFmtId="0" fontId="16" fillId="0" borderId="32" xfId="0" applyFont="1" applyFill="1" applyBorder="1" applyAlignment="1">
      <alignment horizontal="justify" vertical="center" wrapText="1"/>
    </xf>
    <xf numFmtId="14" fontId="16" fillId="0" borderId="32" xfId="0" applyNumberFormat="1"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101" xfId="0" applyFont="1" applyFill="1" applyBorder="1" applyAlignment="1" applyProtection="1">
      <alignment horizontal="left" vertical="center" wrapText="1"/>
      <protection hidden="1"/>
    </xf>
    <xf numFmtId="0" fontId="16" fillId="0" borderId="102" xfId="0" applyFont="1" applyFill="1" applyBorder="1" applyAlignment="1" applyProtection="1">
      <alignment vertical="center" wrapText="1"/>
      <protection hidden="1"/>
    </xf>
    <xf numFmtId="0" fontId="14" fillId="17" borderId="103" xfId="0" applyFont="1" applyFill="1" applyBorder="1" applyAlignment="1" applyProtection="1">
      <alignment horizontal="center" vertical="center" wrapText="1"/>
      <protection hidden="1"/>
    </xf>
    <xf numFmtId="0" fontId="14" fillId="12" borderId="68" xfId="0" applyFont="1" applyFill="1" applyBorder="1" applyAlignment="1" applyProtection="1">
      <alignment horizontal="center" vertical="center" wrapText="1"/>
      <protection hidden="1"/>
    </xf>
    <xf numFmtId="0" fontId="13" fillId="0" borderId="42" xfId="0" applyFont="1" applyFill="1" applyBorder="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9" fillId="19" borderId="0" xfId="0" applyFont="1" applyFill="1" applyAlignment="1">
      <alignment vertical="center"/>
    </xf>
    <xf numFmtId="0" fontId="41" fillId="0" borderId="0" xfId="1" applyFont="1" applyAlignment="1">
      <alignment vertical="center" wrapText="1"/>
    </xf>
    <xf numFmtId="0" fontId="5" fillId="0" borderId="0" xfId="1"/>
    <xf numFmtId="0" fontId="40" fillId="21" borderId="108" xfId="1" applyFont="1" applyFill="1" applyBorder="1" applyAlignment="1">
      <alignment vertical="center" wrapText="1"/>
    </xf>
    <xf numFmtId="0" fontId="40" fillId="21" borderId="112" xfId="1" applyFont="1" applyFill="1" applyBorder="1" applyAlignment="1">
      <alignment vertical="center"/>
    </xf>
    <xf numFmtId="0" fontId="40" fillId="21" borderId="112" xfId="1" applyFont="1" applyFill="1" applyBorder="1" applyAlignment="1">
      <alignment horizontal="center" vertical="center"/>
    </xf>
    <xf numFmtId="0" fontId="10" fillId="0" borderId="0" xfId="4"/>
    <xf numFmtId="0" fontId="5" fillId="0" borderId="1" xfId="1" applyFont="1" applyBorder="1" applyAlignment="1">
      <alignment horizontal="left" vertical="center"/>
    </xf>
    <xf numFmtId="0" fontId="5" fillId="0" borderId="1" xfId="1" applyFont="1" applyFill="1" applyBorder="1" applyAlignment="1">
      <alignment horizontal="left" vertical="center"/>
    </xf>
    <xf numFmtId="0" fontId="43" fillId="0" borderId="1" xfId="4" applyFont="1" applyFill="1" applyBorder="1" applyAlignment="1">
      <alignment horizontal="left" vertical="center" wrapText="1"/>
    </xf>
    <xf numFmtId="0" fontId="43" fillId="0" borderId="1" xfId="4" applyFont="1" applyFill="1" applyBorder="1" applyAlignment="1">
      <alignment horizontal="center" vertical="center" wrapText="1"/>
    </xf>
    <xf numFmtId="1" fontId="5" fillId="0" borderId="1" xfId="1" applyNumberFormat="1" applyFont="1" applyBorder="1" applyAlignment="1">
      <alignment horizontal="left" vertical="center" wrapText="1"/>
    </xf>
    <xf numFmtId="0" fontId="43" fillId="0" borderId="1" xfId="5" applyFont="1" applyBorder="1" applyAlignment="1">
      <alignment horizontal="left" vertical="center" wrapText="1"/>
    </xf>
    <xf numFmtId="0" fontId="5" fillId="0" borderId="1" xfId="1" applyFont="1" applyBorder="1" applyAlignment="1">
      <alignment horizontal="left" vertical="center" wrapText="1"/>
    </xf>
    <xf numFmtId="0" fontId="5" fillId="0" borderId="126" xfId="1" applyFont="1" applyBorder="1" applyAlignment="1">
      <alignment horizontal="left" vertical="center" wrapText="1"/>
    </xf>
    <xf numFmtId="0" fontId="10" fillId="0" borderId="0" xfId="5"/>
    <xf numFmtId="0" fontId="5" fillId="0" borderId="0" xfId="1" applyFont="1"/>
    <xf numFmtId="0" fontId="5" fillId="0" borderId="0" xfId="1" applyAlignment="1">
      <alignment horizontal="left"/>
    </xf>
    <xf numFmtId="0" fontId="0" fillId="0" borderId="0" xfId="0" applyAlignment="1">
      <alignment horizontal="center"/>
    </xf>
    <xf numFmtId="0" fontId="0" fillId="0" borderId="0" xfId="0" applyAlignment="1">
      <alignment horizontal="center" vertical="center" wrapText="1"/>
    </xf>
    <xf numFmtId="0" fontId="31" fillId="0" borderId="26"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wrapText="1"/>
      <protection hidden="1"/>
    </xf>
    <xf numFmtId="0" fontId="19" fillId="9" borderId="6" xfId="0" applyFont="1" applyFill="1" applyBorder="1" applyAlignment="1" applyProtection="1">
      <alignment horizontal="center" vertical="center" wrapText="1"/>
      <protection hidden="1"/>
    </xf>
    <xf numFmtId="0" fontId="31" fillId="0" borderId="8" xfId="0" applyFont="1" applyFill="1" applyBorder="1" applyAlignment="1" applyProtection="1">
      <alignment horizontal="center" vertical="center" wrapText="1"/>
      <protection hidden="1"/>
    </xf>
    <xf numFmtId="0" fontId="31" fillId="0" borderId="12" xfId="0" applyFont="1" applyFill="1" applyBorder="1" applyAlignment="1" applyProtection="1">
      <alignment horizontal="center" vertical="center" wrapText="1"/>
      <protection hidden="1"/>
    </xf>
    <xf numFmtId="0" fontId="31" fillId="0" borderId="16" xfId="0" applyFont="1" applyFill="1" applyBorder="1" applyAlignment="1" applyProtection="1">
      <alignment horizontal="center" vertical="center" wrapText="1"/>
      <protection hidden="1"/>
    </xf>
    <xf numFmtId="0" fontId="31" fillId="0" borderId="20"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wrapText="1"/>
      <protection hidden="1"/>
    </xf>
    <xf numFmtId="0" fontId="33" fillId="6" borderId="96" xfId="0" applyFont="1" applyFill="1" applyBorder="1" applyAlignment="1" applyProtection="1">
      <alignment horizontal="center" vertical="center"/>
      <protection hidden="1"/>
    </xf>
    <xf numFmtId="0" fontId="33" fillId="6"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33" fillId="0" borderId="100" xfId="0" applyFont="1" applyFill="1" applyBorder="1" applyAlignment="1" applyProtection="1">
      <alignment horizontal="center" vertical="center"/>
      <protection hidden="1"/>
    </xf>
    <xf numFmtId="0" fontId="33" fillId="6" borderId="100" xfId="0" applyFont="1" applyFill="1" applyBorder="1" applyAlignment="1" applyProtection="1">
      <alignment horizontal="center" vertical="center"/>
      <protection hidden="1"/>
    </xf>
    <xf numFmtId="0" fontId="40" fillId="22" borderId="118" xfId="1" applyFont="1" applyFill="1" applyBorder="1" applyAlignment="1">
      <alignment horizontal="center" vertical="center"/>
    </xf>
    <xf numFmtId="0" fontId="40" fillId="22" borderId="119" xfId="1" applyFont="1" applyFill="1" applyBorder="1" applyAlignment="1">
      <alignment horizontal="center" vertical="center"/>
    </xf>
    <xf numFmtId="0" fontId="5" fillId="0" borderId="0" xfId="1" applyAlignment="1">
      <alignment horizontal="center"/>
    </xf>
    <xf numFmtId="0" fontId="5" fillId="0" borderId="104" xfId="1" applyBorder="1" applyAlignment="1">
      <alignment horizontal="center"/>
    </xf>
    <xf numFmtId="0" fontId="40" fillId="0" borderId="105" xfId="1" applyFont="1" applyBorder="1" applyAlignment="1">
      <alignment horizontal="center" vertical="center" wrapText="1"/>
    </xf>
    <xf numFmtId="0" fontId="40" fillId="0" borderId="106" xfId="1" applyFont="1" applyBorder="1" applyAlignment="1">
      <alignment horizontal="center" vertical="center" wrapText="1"/>
    </xf>
    <xf numFmtId="0" fontId="40" fillId="0" borderId="107" xfId="1" applyFont="1" applyBorder="1" applyAlignment="1">
      <alignment horizontal="center" vertical="center"/>
    </xf>
    <xf numFmtId="0" fontId="40" fillId="0" borderId="108" xfId="1" applyFont="1" applyBorder="1" applyAlignment="1">
      <alignment horizontal="center" vertical="center"/>
    </xf>
    <xf numFmtId="0" fontId="40" fillId="0" borderId="109" xfId="1" applyFont="1" applyBorder="1" applyAlignment="1">
      <alignment horizontal="center" vertical="center"/>
    </xf>
    <xf numFmtId="0" fontId="40" fillId="0" borderId="111" xfId="1" applyFont="1" applyBorder="1" applyAlignment="1">
      <alignment horizontal="center" vertical="center"/>
    </xf>
    <xf numFmtId="0" fontId="40" fillId="0" borderId="0" xfId="1" applyFont="1" applyBorder="1" applyAlignment="1">
      <alignment horizontal="center" vertical="center"/>
    </xf>
    <xf numFmtId="0" fontId="40" fillId="0" borderId="112" xfId="1" applyFont="1" applyBorder="1" applyAlignment="1">
      <alignment horizontal="center" vertical="center"/>
    </xf>
    <xf numFmtId="0" fontId="40" fillId="0" borderId="116" xfId="1" applyFont="1" applyBorder="1" applyAlignment="1">
      <alignment horizontal="center" vertical="center"/>
    </xf>
    <xf numFmtId="0" fontId="40" fillId="0" borderId="106" xfId="1" applyFont="1" applyBorder="1" applyAlignment="1">
      <alignment horizontal="center" vertical="center"/>
    </xf>
    <xf numFmtId="0" fontId="40" fillId="0" borderId="117" xfId="1" applyFont="1" applyBorder="1" applyAlignment="1">
      <alignment horizontal="center" vertical="center"/>
    </xf>
    <xf numFmtId="0" fontId="40" fillId="0" borderId="107" xfId="1" applyFont="1" applyBorder="1" applyAlignment="1">
      <alignment horizontal="left" vertical="center"/>
    </xf>
    <xf numFmtId="0" fontId="40" fillId="0" borderId="109" xfId="1" applyFont="1" applyBorder="1" applyAlignment="1">
      <alignment horizontal="left" vertical="center"/>
    </xf>
    <xf numFmtId="0" fontId="40" fillId="0" borderId="110" xfId="1" applyFont="1" applyBorder="1" applyAlignment="1">
      <alignment horizontal="center" vertical="center" wrapText="1"/>
    </xf>
    <xf numFmtId="0" fontId="40" fillId="0" borderId="108" xfId="1" applyFont="1" applyBorder="1" applyAlignment="1">
      <alignment horizontal="center" vertical="center" wrapText="1"/>
    </xf>
    <xf numFmtId="0" fontId="40" fillId="0" borderId="115" xfId="1" applyFont="1" applyBorder="1" applyAlignment="1">
      <alignment horizontal="center" vertical="center" wrapText="1"/>
    </xf>
    <xf numFmtId="0" fontId="40" fillId="0" borderId="0" xfId="1" applyFont="1" applyBorder="1" applyAlignment="1">
      <alignment horizontal="center" vertical="center" wrapText="1"/>
    </xf>
    <xf numFmtId="0" fontId="40" fillId="0" borderId="113" xfId="1" applyFont="1" applyBorder="1" applyAlignment="1">
      <alignment horizontal="left" vertical="center" wrapText="1"/>
    </xf>
    <xf numFmtId="0" fontId="40" fillId="0" borderId="114" xfId="1" applyFont="1" applyBorder="1" applyAlignment="1">
      <alignment horizontal="left" vertical="center" wrapText="1"/>
    </xf>
    <xf numFmtId="0" fontId="40" fillId="0" borderId="113" xfId="1" applyFont="1" applyBorder="1" applyAlignment="1">
      <alignment horizontal="left" vertical="center"/>
    </xf>
    <xf numFmtId="0" fontId="40" fillId="0" borderId="114" xfId="1" applyFont="1" applyBorder="1" applyAlignment="1">
      <alignment horizontal="left" vertical="center"/>
    </xf>
    <xf numFmtId="0" fontId="42" fillId="20" borderId="1" xfId="4" applyFont="1" applyFill="1" applyBorder="1" applyAlignment="1">
      <alignment horizontal="center" vertical="center" textRotation="90" wrapText="1"/>
    </xf>
    <xf numFmtId="0" fontId="42" fillId="20" borderId="96" xfId="4" applyFont="1" applyFill="1" applyBorder="1" applyAlignment="1">
      <alignment horizontal="left" vertical="center" wrapText="1"/>
    </xf>
    <xf numFmtId="0" fontId="42" fillId="20" borderId="127" xfId="4" applyFont="1" applyFill="1" applyBorder="1" applyAlignment="1">
      <alignment horizontal="left" vertical="center" wrapText="1"/>
    </xf>
    <xf numFmtId="0" fontId="40" fillId="21" borderId="1" xfId="1" applyFont="1" applyFill="1" applyBorder="1" applyAlignment="1">
      <alignment horizontal="center" vertical="center"/>
    </xf>
    <xf numFmtId="0" fontId="40" fillId="21" borderId="126" xfId="1" applyFont="1" applyFill="1" applyBorder="1" applyAlignment="1">
      <alignment horizontal="center" vertical="center" wrapText="1"/>
    </xf>
    <xf numFmtId="0" fontId="40" fillId="21" borderId="1" xfId="1" applyFont="1" applyFill="1" applyBorder="1" applyAlignment="1">
      <alignment horizontal="center" vertical="center" wrapText="1"/>
    </xf>
    <xf numFmtId="0" fontId="40" fillId="21" borderId="120" xfId="1" applyFont="1" applyFill="1" applyBorder="1" applyAlignment="1">
      <alignment horizontal="center" vertical="center" wrapText="1"/>
    </xf>
    <xf numFmtId="0" fontId="40" fillId="21" borderId="112" xfId="1" applyFont="1" applyFill="1" applyBorder="1" applyAlignment="1">
      <alignment horizontal="center" vertical="center" wrapText="1"/>
    </xf>
    <xf numFmtId="0" fontId="40" fillId="21" borderId="121" xfId="1" applyFont="1" applyFill="1" applyBorder="1" applyAlignment="1">
      <alignment horizontal="center" vertical="center"/>
    </xf>
    <xf numFmtId="0" fontId="40" fillId="21" borderId="116" xfId="1" applyFont="1" applyFill="1" applyBorder="1" applyAlignment="1">
      <alignment horizontal="center" vertical="center"/>
    </xf>
    <xf numFmtId="0" fontId="40" fillId="21" borderId="122" xfId="1" applyFont="1" applyFill="1" applyBorder="1" applyAlignment="1">
      <alignment horizontal="center" vertical="center"/>
    </xf>
    <xf numFmtId="0" fontId="40" fillId="21" borderId="123" xfId="1" applyFont="1" applyFill="1" applyBorder="1" applyAlignment="1">
      <alignment horizontal="center" vertical="center" wrapText="1"/>
    </xf>
    <xf numFmtId="0" fontId="40" fillId="21" borderId="124" xfId="1" applyFont="1" applyFill="1" applyBorder="1" applyAlignment="1">
      <alignment horizontal="center" vertical="center" wrapText="1"/>
    </xf>
    <xf numFmtId="0" fontId="40" fillId="21" borderId="125" xfId="1" applyFont="1" applyFill="1" applyBorder="1" applyAlignment="1">
      <alignment horizontal="center" vertical="center" wrapText="1"/>
    </xf>
    <xf numFmtId="0" fontId="24" fillId="10" borderId="40" xfId="0" applyFont="1" applyFill="1" applyBorder="1" applyAlignment="1" applyProtection="1">
      <alignment horizontal="center" vertical="center" textRotation="90"/>
      <protection hidden="1"/>
    </xf>
    <xf numFmtId="0" fontId="24" fillId="8" borderId="57" xfId="0" applyFont="1" applyFill="1" applyBorder="1" applyAlignment="1" applyProtection="1">
      <alignment horizontal="center" vertical="center" textRotation="90"/>
      <protection hidden="1"/>
    </xf>
    <xf numFmtId="0" fontId="24" fillId="12" borderId="51" xfId="0" applyFont="1" applyFill="1" applyBorder="1" applyAlignment="1" applyProtection="1">
      <alignment horizontal="center" vertical="center" textRotation="90"/>
      <protection hidden="1"/>
    </xf>
    <xf numFmtId="0" fontId="24" fillId="12" borderId="57" xfId="0" applyFont="1" applyFill="1" applyBorder="1" applyAlignment="1" applyProtection="1">
      <alignment horizontal="center" vertical="center" textRotation="90"/>
      <protection hidden="1"/>
    </xf>
    <xf numFmtId="0" fontId="24" fillId="12" borderId="58" xfId="0" applyFont="1" applyFill="1" applyBorder="1" applyAlignment="1" applyProtection="1">
      <alignment horizontal="center" vertical="center" textRotation="90"/>
      <protection hidden="1"/>
    </xf>
    <xf numFmtId="0" fontId="24" fillId="12" borderId="61" xfId="0" applyFont="1" applyFill="1" applyBorder="1" applyAlignment="1" applyProtection="1">
      <alignment horizontal="center" vertical="center" textRotation="90"/>
      <protection hidden="1"/>
    </xf>
    <xf numFmtId="0" fontId="19" fillId="9" borderId="34" xfId="0" applyFont="1" applyFill="1" applyBorder="1" applyAlignment="1" applyProtection="1">
      <alignment horizontal="center" vertical="center" wrapText="1"/>
      <protection hidden="1"/>
    </xf>
    <xf numFmtId="0" fontId="19" fillId="9" borderId="37" xfId="0" applyFont="1" applyFill="1" applyBorder="1" applyAlignment="1" applyProtection="1">
      <alignment horizontal="center" vertical="center" wrapText="1"/>
      <protection hidden="1"/>
    </xf>
    <xf numFmtId="0" fontId="19" fillId="9" borderId="35" xfId="0" applyFont="1" applyFill="1" applyBorder="1" applyAlignment="1" applyProtection="1">
      <alignment horizontal="center" vertical="center" wrapText="1"/>
      <protection hidden="1"/>
    </xf>
    <xf numFmtId="0" fontId="19" fillId="9" borderId="38" xfId="0" applyFont="1" applyFill="1" applyBorder="1" applyAlignment="1" applyProtection="1">
      <alignment horizontal="center" vertical="center" wrapText="1"/>
      <protection hidden="1"/>
    </xf>
    <xf numFmtId="0" fontId="19" fillId="9" borderId="36" xfId="0" applyFont="1" applyFill="1" applyBorder="1" applyAlignment="1" applyProtection="1">
      <alignment horizontal="center" vertical="center" wrapText="1"/>
      <protection hidden="1"/>
    </xf>
    <xf numFmtId="0" fontId="19" fillId="9" borderId="39"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3" fillId="8" borderId="68" xfId="0" applyFont="1" applyFill="1" applyBorder="1" applyAlignment="1" applyProtection="1">
      <alignment horizontal="center" vertical="center" wrapText="1"/>
      <protection hidden="1"/>
    </xf>
    <xf numFmtId="0" fontId="3" fillId="8" borderId="67" xfId="0" applyFont="1" applyFill="1" applyBorder="1" applyAlignment="1" applyProtection="1">
      <alignment horizontal="center" vertical="center" wrapText="1"/>
      <protection hidden="1"/>
    </xf>
    <xf numFmtId="0" fontId="13" fillId="14" borderId="67" xfId="0" applyFont="1" applyFill="1" applyBorder="1" applyAlignment="1" applyProtection="1">
      <alignment horizontal="center" vertical="center" wrapText="1"/>
      <protection hidden="1"/>
    </xf>
    <xf numFmtId="0" fontId="3" fillId="15" borderId="68" xfId="0" applyFont="1" applyFill="1" applyBorder="1" applyAlignment="1" applyProtection="1">
      <alignment horizontal="center" vertical="center" wrapText="1"/>
      <protection hidden="1"/>
    </xf>
    <xf numFmtId="0" fontId="3" fillId="15" borderId="67" xfId="0" applyFont="1" applyFill="1" applyBorder="1" applyAlignment="1" applyProtection="1">
      <alignment horizontal="center" vertical="center" wrapText="1"/>
      <protection hidden="1"/>
    </xf>
    <xf numFmtId="0" fontId="3" fillId="15" borderId="69"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14" fillId="17" borderId="67" xfId="0" applyFont="1" applyFill="1" applyBorder="1" applyAlignment="1" applyProtection="1">
      <alignment horizontal="center" vertical="center" wrapText="1"/>
      <protection hidden="1"/>
    </xf>
    <xf numFmtId="0" fontId="14" fillId="17" borderId="69" xfId="0" applyFont="1" applyFill="1" applyBorder="1" applyAlignment="1" applyProtection="1">
      <alignment horizontal="center" vertical="center" wrapText="1"/>
      <protection hidden="1"/>
    </xf>
    <xf numFmtId="0" fontId="14" fillId="16" borderId="70" xfId="0" applyFont="1" applyFill="1" applyBorder="1" applyAlignment="1" applyProtection="1">
      <alignment horizontal="center" vertical="center" wrapText="1"/>
      <protection hidden="1"/>
    </xf>
    <xf numFmtId="0" fontId="12" fillId="9" borderId="34" xfId="0" applyFont="1" applyFill="1" applyBorder="1" applyAlignment="1" applyProtection="1">
      <alignment horizontal="center" vertical="center" wrapText="1"/>
      <protection hidden="1"/>
    </xf>
    <xf numFmtId="0" fontId="12" fillId="9" borderId="37" xfId="0" applyFont="1" applyFill="1" applyBorder="1" applyAlignment="1" applyProtection="1">
      <alignment horizontal="center" vertical="center" wrapText="1"/>
      <protection hidden="1"/>
    </xf>
    <xf numFmtId="0" fontId="12" fillId="9" borderId="35" xfId="0" applyFont="1" applyFill="1" applyBorder="1" applyAlignment="1" applyProtection="1">
      <alignment horizontal="center" vertical="center" wrapText="1"/>
      <protection hidden="1"/>
    </xf>
    <xf numFmtId="0" fontId="12" fillId="9" borderId="38" xfId="0" applyFont="1" applyFill="1" applyBorder="1" applyAlignment="1" applyProtection="1">
      <alignment horizontal="center" vertical="center" wrapText="1"/>
      <protection hidden="1"/>
    </xf>
    <xf numFmtId="0" fontId="12" fillId="9" borderId="35" xfId="0" applyFont="1" applyFill="1" applyBorder="1" applyAlignment="1" applyProtection="1">
      <alignment horizontal="center" vertical="center"/>
      <protection hidden="1"/>
    </xf>
    <xf numFmtId="0" fontId="12" fillId="9" borderId="38" xfId="0" applyFont="1" applyFill="1" applyBorder="1" applyAlignment="1" applyProtection="1">
      <alignment horizontal="center" vertical="center"/>
      <protection hidden="1"/>
    </xf>
    <xf numFmtId="0" fontId="12" fillId="9" borderId="36" xfId="0" applyFont="1" applyFill="1" applyBorder="1" applyAlignment="1" applyProtection="1">
      <alignment horizontal="center" vertical="center" wrapText="1"/>
      <protection hidden="1"/>
    </xf>
    <xf numFmtId="0" fontId="12" fillId="9" borderId="39"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29" fillId="10" borderId="97" xfId="0" applyFont="1" applyFill="1" applyBorder="1" applyAlignment="1" applyProtection="1">
      <alignment horizontal="center" vertical="center" wrapText="1"/>
      <protection hidden="1"/>
    </xf>
    <xf numFmtId="0" fontId="29" fillId="10" borderId="67" xfId="0" applyFont="1" applyFill="1" applyBorder="1" applyAlignment="1" applyProtection="1">
      <alignment horizontal="center" vertical="center" wrapText="1"/>
      <protection hidden="1"/>
    </xf>
    <xf numFmtId="0" fontId="29" fillId="10" borderId="69" xfId="0" applyFont="1" applyFill="1" applyBorder="1" applyAlignment="1" applyProtection="1">
      <alignment horizontal="center" vertical="center" wrapText="1"/>
      <protection hidden="1"/>
    </xf>
    <xf numFmtId="0" fontId="37" fillId="0" borderId="0" xfId="0" applyFont="1" applyBorder="1" applyAlignment="1">
      <alignment horizontal="center" vertical="center" wrapText="1"/>
    </xf>
    <xf numFmtId="0" fontId="12" fillId="9" borderId="90" xfId="0" applyFont="1" applyFill="1" applyBorder="1" applyAlignment="1" applyProtection="1">
      <alignment horizontal="center" vertical="center" wrapText="1"/>
      <protection hidden="1"/>
    </xf>
    <xf numFmtId="0" fontId="12" fillId="9" borderId="93" xfId="0" applyFont="1" applyFill="1" applyBorder="1" applyAlignment="1" applyProtection="1">
      <alignment horizontal="center" vertical="center" wrapText="1"/>
      <protection hidden="1"/>
    </xf>
    <xf numFmtId="0" fontId="12" fillId="9" borderId="91" xfId="0" applyFont="1" applyFill="1" applyBorder="1" applyAlignment="1" applyProtection="1">
      <alignment horizontal="center" vertical="center" wrapText="1"/>
      <protection hidden="1"/>
    </xf>
    <xf numFmtId="0" fontId="12" fillId="9" borderId="94" xfId="0" applyFont="1" applyFill="1" applyBorder="1" applyAlignment="1" applyProtection="1">
      <alignment horizontal="center" vertical="center" wrapText="1"/>
      <protection hidden="1"/>
    </xf>
    <xf numFmtId="0" fontId="12" fillId="9" borderId="92" xfId="0" applyFont="1" applyFill="1" applyBorder="1" applyAlignment="1" applyProtection="1">
      <alignment horizontal="center" vertical="center" wrapText="1"/>
      <protection hidden="1"/>
    </xf>
    <xf numFmtId="0" fontId="12" fillId="9" borderId="95" xfId="0" applyFont="1" applyFill="1" applyBorder="1" applyAlignment="1" applyProtection="1">
      <alignment horizontal="center" vertical="center" wrapText="1"/>
      <protection hidden="1"/>
    </xf>
    <xf numFmtId="0" fontId="33" fillId="5" borderId="0" xfId="0" applyFont="1" applyFill="1" applyBorder="1" applyAlignment="1" applyProtection="1">
      <alignment horizontal="center" vertical="center"/>
      <protection hidden="1"/>
    </xf>
  </cellXfs>
  <cellStyles count="6">
    <cellStyle name="Normal" xfId="0" builtinId="0"/>
    <cellStyle name="Normal 2" xfId="4"/>
    <cellStyle name="Normal 2 2" xfId="5"/>
    <cellStyle name="Normal 4" xfId="1"/>
    <cellStyle name="Normal 4 2" xfId="2"/>
    <cellStyle name="Porcentaje" xfId="3" builtinId="5"/>
  </cellStyles>
  <dxfs count="20">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alignment horizontal="general" vertical="center" textRotation="0" indent="0" justifyLastLine="0" shrinkToFit="0" readingOrder="0"/>
    </dxf>
    <dxf>
      <alignment horizontal="center"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100692</xdr:colOff>
      <xdr:row>0</xdr:row>
      <xdr:rowOff>68035</xdr:rowOff>
    </xdr:from>
    <xdr:to>
      <xdr:col>2</xdr:col>
      <xdr:colOff>1510392</xdr:colOff>
      <xdr:row>2</xdr:row>
      <xdr:rowOff>557892</xdr:rowOff>
    </xdr:to>
    <xdr:pic>
      <xdr:nvPicPr>
        <xdr:cNvPr id="2" name="Imagen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492" y="68035"/>
          <a:ext cx="3800475" cy="1042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620485</xdr:colOff>
      <xdr:row>2</xdr:row>
      <xdr:rowOff>340178</xdr:rowOff>
    </xdr:from>
    <xdr:to>
      <xdr:col>20</xdr:col>
      <xdr:colOff>734572</xdr:colOff>
      <xdr:row>6</xdr:row>
      <xdr:rowOff>68035</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rotWithShape="1">
        <a:blip xmlns:r="http://schemas.openxmlformats.org/officeDocument/2006/relationships" r:embed="rId2"/>
        <a:srcRect b="2924"/>
        <a:stretch/>
      </xdr:blipFill>
      <xdr:spPr>
        <a:xfrm>
          <a:off x="23947210" y="892628"/>
          <a:ext cx="3924087" cy="3023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266700</xdr:colOff>
      <xdr:row>0</xdr:row>
      <xdr:rowOff>171450</xdr:rowOff>
    </xdr:from>
    <xdr:to>
      <xdr:col>13</xdr:col>
      <xdr:colOff>266700</xdr:colOff>
      <xdr:row>6</xdr:row>
      <xdr:rowOff>366033</xdr:rowOff>
    </xdr:to>
    <xdr:pic>
      <xdr:nvPicPr>
        <xdr:cNvPr id="4" name="Imagen 4">
          <a:extLst>
            <a:ext uri="{FF2B5EF4-FFF2-40B4-BE49-F238E27FC236}">
              <a16:creationId xmlns:a16="http://schemas.microsoft.com/office/drawing/2014/main" xmlns="" id="{2FC2D027-ADE1-4F31-8A56-1C00EF96E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5525" y="39052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4</xdr:row>
      <xdr:rowOff>504825</xdr:rowOff>
    </xdr:from>
    <xdr:to>
      <xdr:col>13</xdr:col>
      <xdr:colOff>828675</xdr:colOff>
      <xdr:row>22</xdr:row>
      <xdr:rowOff>111563</xdr:rowOff>
    </xdr:to>
    <xdr:pic>
      <xdr:nvPicPr>
        <xdr:cNvPr id="7" name="Imagen 5">
          <a:hlinkClick xmlns:r="http://schemas.openxmlformats.org/officeDocument/2006/relationships" r:id="rId2"/>
          <a:extLst>
            <a:ext uri="{FF2B5EF4-FFF2-40B4-BE49-F238E27FC236}">
              <a16:creationId xmlns:a16="http://schemas.microsoft.com/office/drawing/2014/main" xmlns="" id="{385AE223-C8C8-48AE-9D92-BF19D453EFA0}"/>
            </a:ext>
          </a:extLst>
        </xdr:cNvPr>
        <xdr:cNvPicPr>
          <a:picLocks noChangeAspect="1" noChangeArrowheads="1"/>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9145250" y="1885950"/>
          <a:ext cx="0" cy="1375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828675</xdr:colOff>
      <xdr:row>4</xdr:row>
      <xdr:rowOff>0</xdr:rowOff>
    </xdr:from>
    <xdr:to>
      <xdr:col>8</xdr:col>
      <xdr:colOff>828675</xdr:colOff>
      <xdr:row>27</xdr:row>
      <xdr:rowOff>133886</xdr:rowOff>
    </xdr:to>
    <xdr:pic>
      <xdr:nvPicPr>
        <xdr:cNvPr id="4" name="Imagen 5">
          <a:hlinkClick xmlns:r="http://schemas.openxmlformats.org/officeDocument/2006/relationships" r:id="rId1"/>
          <a:extLst>
            <a:ext uri="{FF2B5EF4-FFF2-40B4-BE49-F238E27FC236}">
              <a16:creationId xmlns:a16="http://schemas.microsoft.com/office/drawing/2014/main" xmlns="" id="{F178C53D-E93D-4439-8ECB-EA12056C96C8}"/>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69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4</xdr:row>
      <xdr:rowOff>0</xdr:rowOff>
    </xdr:from>
    <xdr:to>
      <xdr:col>8</xdr:col>
      <xdr:colOff>828675</xdr:colOff>
      <xdr:row>27</xdr:row>
      <xdr:rowOff>138120</xdr:rowOff>
    </xdr:to>
    <xdr:pic>
      <xdr:nvPicPr>
        <xdr:cNvPr id="5" name="Imagen 5">
          <a:hlinkClick xmlns:r="http://schemas.openxmlformats.org/officeDocument/2006/relationships" r:id="rId1"/>
          <a:extLst>
            <a:ext uri="{FF2B5EF4-FFF2-40B4-BE49-F238E27FC236}">
              <a16:creationId xmlns:a16="http://schemas.microsoft.com/office/drawing/2014/main" xmlns="" id="{CC9B088D-3148-4AE0-B5F1-45CA34C2CA9F}"/>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7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ury.molina\Documents\2019\3.%20PID\2.%20Desempe&#241;o\PAPELES%20DE%20TRABAJO\YURY\SELECCI&#211;N%20DE%20MUEST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guio\Downloads\Matriz%20Integral%20de%20Riesgos%20del%20DNP%20CORRUPCION%202019%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UPITER\Publica\RIESGOS\valoracion%20matrices%20de%20riesgos%20por%20procesos\MRGN00-00%20GESTION%20FINANCIA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sers\leleon\AppData\Roaming\Microsoft\Excel\Copia%20de%20Matriz%20de%20Riesgos%2015-5-18%20asociacion%20con%20propietaros%20riesgos2%20(version%201).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yury.molina\Documents\2019\3.%20PID\2.%20Desempe&#241;o\EVIDENCIAS\CD%208-mar-2019\Evidencia%20Auditoria%20Planes\Plan%20de%20Trabajo\Cesar\Cesar_14012018_Plan_de_trabaj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sers\sandra\AppData\Local\Microsoft\Windows\Temporary%20Internet%20Files\Content.Outlook\G5E2NBZO\Matriz%20integrada%20de%20Riesgos%20DNP%20-%20Macroproceso%20Gestion%20Juridica_ccd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LANEACION%202020\PLAN%20DE%20ANTICORRUPCI&#211;N\2022\vs%202\MRDP01-00%20MATRIZ%20RIESGO%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CION DE MUESTRAS"/>
      <sheetName val="SELECCIÓN DE MUESTRAS"/>
    </sheetNames>
    <definedNames>
      <definedName name="ExcesoPorcentajeCompletado" refersTo="#¡REF!"/>
      <definedName name="PeríodoEnPlan" refersTo="#¡REF!"/>
      <definedName name="PeríodoReal" refersTo="#¡REF!"/>
      <definedName name="X"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y propositos"/>
      <sheetName val="Hoja1"/>
      <sheetName val="Resumen 2"/>
      <sheetName val="Tablas para graficos"/>
      <sheetName val="Hoja6"/>
      <sheetName val="Hoja7"/>
      <sheetName val="Matriz integral"/>
      <sheetName val="Controles y V. "/>
      <sheetName val="Eventos_Materialización"/>
      <sheetName val="Hoja8"/>
      <sheetName val="Hoja11"/>
      <sheetName val="Resumen"/>
      <sheetName val="Resumen de Riesgos y Controles"/>
      <sheetName val="Listas"/>
      <sheetName val="Hoja5"/>
      <sheetName val="Hoja3"/>
      <sheetName val="Hoja4"/>
      <sheetName val="Recursos"/>
      <sheetName val="Riesgos por Cargo"/>
      <sheetName val="Riesgos por area"/>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ow r="2">
          <cell r="D2" t="str">
            <v>1 MUY BAJA</v>
          </cell>
          <cell r="E2" t="str">
            <v xml:space="preserve">1) La eventualidad de ocurrencia es muy baja, casi nula. </v>
          </cell>
          <cell r="F2" t="str">
            <v>1) Afecta la información de pública de uso interno de la persona que ejecuta el proceso.</v>
          </cell>
          <cell r="G2" t="str">
            <v>1 MUY BAJO</v>
          </cell>
        </row>
        <row r="3">
          <cell r="D3" t="str">
            <v>2 BAJA</v>
          </cell>
          <cell r="E3" t="str">
            <v>1) El evento nunca ha ocurrido</v>
          </cell>
          <cell r="F3" t="str">
            <v>1) Afecta sólo a la persona que ejecuta el proceso.
Afecta la disponibilidad 1 hora en el día laboral</v>
          </cell>
          <cell r="G3" t="str">
            <v>2 BAJO</v>
          </cell>
        </row>
        <row r="4">
          <cell r="D4" t="str">
            <v>3 MODERADA</v>
          </cell>
          <cell r="E4" t="str">
            <v>1) El evento ocurre anualmente</v>
          </cell>
          <cell r="F4" t="str">
            <v xml:space="preserve">1) Ante el personal que ejecuta la actividad </v>
          </cell>
          <cell r="G4" t="str">
            <v>3 MODERADO</v>
          </cell>
        </row>
        <row r="5">
          <cell r="D5" t="str">
            <v>4 ALTA</v>
          </cell>
          <cell r="E5" t="str">
            <v>1) Ocurre ente el 0 – 19% de los casos</v>
          </cell>
          <cell r="F5" t="str">
            <v>1) Cambios leves y reversibles en el entorno</v>
          </cell>
          <cell r="G5" t="str">
            <v>4 ALTO</v>
          </cell>
        </row>
        <row r="6">
          <cell r="D6" t="str">
            <v>5 MUY ALTA</v>
          </cell>
          <cell r="E6" t="str">
            <v>1) Se requieren recursos o  habilidades extremadamente especializadas para explotar la vulnerabilidad</v>
          </cell>
          <cell r="F6" t="str">
            <v>1) Daños puntuales o menores en instalaciones, reparables sin necesidad de suspensión de actividades</v>
          </cell>
          <cell r="G6" t="str">
            <v>5 MUY ALTO</v>
          </cell>
        </row>
        <row r="7">
          <cell r="E7" t="str">
            <v>1) La situación de exposición se presenta de manera eventual en la jornada laboral.</v>
          </cell>
          <cell r="F7" t="str">
            <v>1) La pérdida de exactitud y completitud afecta a la persona que ejecuta el proceso y conlleva un impacto no significativo para la entidad o entes externos</v>
          </cell>
        </row>
        <row r="8">
          <cell r="E8" t="str">
            <v>2) El evento ocurre semestralmente</v>
          </cell>
          <cell r="F8" t="str">
            <v xml:space="preserve">1) Interrupción de labores &lt;  medio día </v>
          </cell>
        </row>
        <row r="9">
          <cell r="E9" t="str">
            <v>2) El evento ocurre una de cada 20 veces que se realiza la actividad</v>
          </cell>
          <cell r="F9" t="str">
            <v>1) Lesiones o enfermedades que no requieren incapacidad</v>
          </cell>
        </row>
        <row r="10">
          <cell r="E10" t="str">
            <v>2) El evento podría ocurrir sólo bajo circunstancias muy excepcionales.</v>
          </cell>
          <cell r="F10" t="str">
            <v>1) Ningún costo o pérdidas financieras insignificantes  o  variaciones de Hasta 0.5% del presupuesto de la entidad</v>
          </cell>
        </row>
        <row r="11">
          <cell r="E11" t="str">
            <v>2) Ocurre ente el 20 – 39% de los casos</v>
          </cell>
          <cell r="F11" t="str">
            <v>1) Problemas menores con los objetivos estratégicos. Existe posibilidad de ajustar el plan de trabajo o esquema táctico.</v>
          </cell>
        </row>
        <row r="12">
          <cell r="E12" t="str">
            <v>2) Se requieren recursos o habilidades de Administrador del Sistema o programador experimentado para explotar la vulnerabilidad</v>
          </cell>
          <cell r="F12" t="str">
            <v>1) Sin consecuencia en procesos ni actividades</v>
          </cell>
        </row>
        <row r="13">
          <cell r="E13" t="str">
            <v>2) La situación de exposición se puede presentar alguna vez en un periodo de tiempo corto durante la jornada laboral</v>
          </cell>
          <cell r="F13" t="str">
            <v>2) Afecta al personal del área que lidera el  proceso 
Afecta la disponibilidad de la información en el horario laboral entre semana (5x8).</v>
          </cell>
        </row>
        <row r="14">
          <cell r="E14" t="str">
            <v xml:space="preserve">3) El evento ocurre mensualmente </v>
          </cell>
          <cell r="F14" t="str">
            <v>2) Afecta la información pública del  área que lidera el  proceso.</v>
          </cell>
        </row>
        <row r="15">
          <cell r="E15" t="str">
            <v>3) El evento ocurre una de cada 10 veces que se realiza la actividad</v>
          </cell>
          <cell r="F15" t="str">
            <v>2) Ante el personal del área que lidera el proceso.</v>
          </cell>
        </row>
        <row r="16">
          <cell r="E16" t="str">
            <v>3) El evento podría ocurrir en algún momento.</v>
          </cell>
          <cell r="F16" t="str">
            <v>2) Cambios leves pero irreversibles en el entorno</v>
          </cell>
        </row>
        <row r="17">
          <cell r="E17" t="str">
            <v>3) Ocurre ente el 40 – 59% de los casos</v>
          </cell>
          <cell r="F17" t="str">
            <v xml:space="preserve">2) Daños parcial de instalaciones de una dependencia, reparables con afectación de actividades máx. 1 día
</v>
          </cell>
        </row>
        <row r="18">
          <cell r="E18" t="str">
            <v>3) Se requieren recursos o habilidades básicas de usuario TI y conocimientos   generales del negocio para explotar la vulnerabilidad</v>
          </cell>
          <cell r="F18" t="str">
            <v>2) Incremento de costos menos del 5% o variación Mayor o igual al 0.5% y menor al 5 % del presupuesto de la entidad</v>
          </cell>
        </row>
        <row r="19">
          <cell r="E19" t="str">
            <v>3) La situación se puede presentar alguna vez por un periodo de tiempo prolongado durante la jornada laboral.</v>
          </cell>
          <cell r="F19" t="str">
            <v>2) Incumplimiento de actividades que no generan reproceso.  Existe posibilidad de reprogramar la actividad o ajustar el plan de trabajo.</v>
          </cell>
        </row>
        <row r="20">
          <cell r="E20" t="str">
            <v>4) El evento ocurre semanalmente</v>
          </cell>
          <cell r="F20" t="str">
            <v>2) La pérdida de exactitud y completitud afecta al personal interno del proceso y conlleva un impacto no significativo para la entidad o entes externos</v>
          </cell>
        </row>
        <row r="21">
          <cell r="E21" t="str">
            <v>4) El evento ocurre una de cada 5 veces que se realiza la actividad</v>
          </cell>
          <cell r="F21" t="str">
            <v xml:space="preserve">2) Interrupción de actividades entre 5 horas y  1 día </v>
          </cell>
        </row>
        <row r="22">
          <cell r="E22" t="str">
            <v xml:space="preserve">4) El evento puede ocurrir  algunas veces. </v>
          </cell>
          <cell r="F22" t="str">
            <v xml:space="preserve">2) Lesiones o enfermedades con incapacidad menor a una semana
</v>
          </cell>
        </row>
        <row r="23">
          <cell r="E23" t="str">
            <v>4) Ocurre entre el 60 – 79% de los casos</v>
          </cell>
          <cell r="F23" t="str">
            <v>2) Restricciones para lograr los objetivos estrategicos.</v>
          </cell>
        </row>
        <row r="24">
          <cell r="E24" t="str">
            <v>4) Se requieren recursos o habilidades muy limitadas para explotar la vulnerabilidad</v>
          </cell>
          <cell r="F24" t="str">
            <v>3) Afecta la información pública de otras áreas, procesos o personas en la Entidad</v>
          </cell>
        </row>
        <row r="25">
          <cell r="E25" t="str">
            <v>4) La situación de exposición se puede presentar varias veces por periodos de tiempo corto durante la jornada laboral</v>
          </cell>
          <cell r="F25" t="str">
            <v>3) Afecta otras áreas, procesos o personas en la Entidad 
Afecta la disponibilidad de la información en el horario laboral entre semana, e incluyendo los sábados  (6x10)</v>
          </cell>
        </row>
        <row r="26">
          <cell r="E26" t="str">
            <v>5) El evento ocurre  diariamente</v>
          </cell>
          <cell r="F26" t="str">
            <v xml:space="preserve">3) Ante otras áreas de la Entidad </v>
          </cell>
        </row>
        <row r="27">
          <cell r="E27" t="str">
            <v>5) El evento ocurre una de cada dos veces que se realiza la actividad</v>
          </cell>
          <cell r="F27" t="str">
            <v>3) Cambios moderados en el entorno de carácter reversible</v>
          </cell>
        </row>
        <row r="28">
          <cell r="E28" t="str">
            <v>5) No se requiere ningún recurso o  habilidad especial. para explotar la vulnerabilidad</v>
          </cell>
          <cell r="F28" t="str">
            <v>3) Daños parcial de instalaciones de algunas dependencias, reparables con afectación de actividades máx. 1 semana</v>
          </cell>
        </row>
        <row r="29">
          <cell r="E29" t="str">
            <v>5) Ocurre entre el 80-100% de los casos</v>
          </cell>
          <cell r="F29" t="str">
            <v>3) Impacto en cumplimiento de actividades  o en salidas de proceso, que pueden generar reprocesos</v>
          </cell>
        </row>
        <row r="30">
          <cell r="E30" t="str">
            <v>5) Se espera que el evento ocurra en la mayoría de las circunstancias.</v>
          </cell>
          <cell r="F30" t="str">
            <v>3) Incremento de costos entre el 5% y 10% o variacion Mayor o igual al 5 % y menor al 10 % del presupuesto de la entidad</v>
          </cell>
        </row>
        <row r="31">
          <cell r="E31" t="str">
            <v>5) La situación de exposición se puede presentar varias veces por periodos de tiempo largo durante la jornada laboral</v>
          </cell>
          <cell r="F31" t="str">
            <v>3) Incumplimiento de algunos aspectos de los objetivos estrategicos.</v>
          </cell>
        </row>
        <row r="32">
          <cell r="F32" t="str">
            <v>3) La pérdida de exactitud y completitud afecta otras áreas, procesos o personas en la Entidad y puede conllevar un impacto negativo de índole legal o económica, retrasar sus   funciones, o  generar pérdida de imagen a funcionarios de la entidad</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row r="36">
          <cell r="F36" t="str">
            <v>4) Afecta la información reservada y clasificada del área, procesos o personas en la Entidad</v>
          </cell>
        </row>
        <row r="37">
          <cell r="F37" t="str">
            <v>4) Afecta una entidad con las que interactúa el DNP</v>
          </cell>
        </row>
        <row r="38">
          <cell r="F38" t="str">
            <v>4) Afecta la disponibilidad de la información en el horario todos los días menos las primeras horas del día no laborales (7x20)</v>
          </cell>
        </row>
        <row r="39">
          <cell r="F39" t="str">
            <v>4) Ante las entidades con las que interactúa la entidad</v>
          </cell>
        </row>
        <row r="40">
          <cell r="F40" t="str">
            <v xml:space="preserve">4)Incumplimiento de requisitos legales. </v>
          </cell>
        </row>
        <row r="41">
          <cell r="F41" t="str">
            <v xml:space="preserve">4)Medidas por entes de  control  </v>
          </cell>
        </row>
        <row r="42">
          <cell r="F42" t="str">
            <v xml:space="preserve">4) Multas a la Entidad  Prórrogas </v>
          </cell>
        </row>
        <row r="43">
          <cell r="F43" t="str">
            <v>4) Cambios moderados en el entorno pero irreversibles</v>
          </cell>
        </row>
        <row r="44">
          <cell r="F44" t="str">
            <v>4) Daños importantes en instalaciones afectando varias dependencias, cuya reparación comprometerá su uso máx.1 semana</v>
          </cell>
        </row>
        <row r="45">
          <cell r="F45" t="str">
            <v xml:space="preserve">4) Impacto en el cumplimiento de procesos, productos DNP, en indicadores de proceso, en planes de acción, </v>
          </cell>
        </row>
        <row r="46">
          <cell r="F46" t="str">
            <v>4) Incremento de costos entre el 10% y 20% o variación Mayor o igual al 10% y menor al 15 % del presupuesto de la entidad</v>
          </cell>
        </row>
        <row r="47">
          <cell r="F47" t="str">
            <v>4) Incumplimiento parcial de los objetivos estrategicos o incumplimiento de algunos de ellos</v>
          </cell>
        </row>
        <row r="48">
          <cell r="F48" t="str">
            <v>4) La pérdida de exactitud y completitud afecta una entidad con las que interactúa el DNP y puede conllevar un impacto negativo de índole legal o económica, retrasar sus funciones, o generar pérdidas de imagen severas de la entidad.</v>
          </cell>
        </row>
        <row r="49">
          <cell r="F49" t="str">
            <v>4) Interrupción de actividades entre 1-2 semanas</v>
          </cell>
        </row>
        <row r="50">
          <cell r="F50" t="str">
            <v>4) Lesiones o enfermedades con incapacidad entre 30 dias y 6 meses</v>
          </cell>
        </row>
        <row r="51">
          <cell r="F51" t="str">
            <v>4) Pérdidas o perjuicios que afectan  a la entidad</v>
          </cell>
        </row>
        <row r="52">
          <cell r="F52" t="str">
            <v>5)  Perjuicios a personas fuera de la entidad, detrimento patrimonial o deterioro significativo de la imagen de la entidad</v>
          </cell>
        </row>
        <row r="53">
          <cell r="F53" t="str">
            <v>5) Afecta dos o más entidades con las que interactúa en DNP</v>
          </cell>
        </row>
        <row r="54">
          <cell r="F54" t="str">
            <v>5)Afecta la disponibilidad de la información en tiempo completo, todos los días y todas las horas (7x24)</v>
          </cell>
        </row>
        <row r="55">
          <cell r="F55" t="str">
            <v>5) Afecta la información reservada y clasificada de las entidades con las que interactúa el DNP</v>
          </cell>
        </row>
        <row r="56">
          <cell r="F56" t="str">
            <v>5) Afectación total de instalaciones, de difícil reparación, que impedirán su uso por más de 15 días</v>
          </cell>
        </row>
        <row r="57">
          <cell r="F57" t="str">
            <v xml:space="preserve">5) Ante el nivel nacional e internacional.  </v>
          </cell>
        </row>
        <row r="58">
          <cell r="F58" t="str">
            <v>5)Inclumplimiento de requisitos legales que genera sanciones legales.</v>
          </cell>
        </row>
        <row r="59">
          <cell r="F59" t="str">
            <v>5)Proceso disciplinario</v>
          </cell>
        </row>
        <row r="60">
          <cell r="F60" t="str">
            <v>5) Cambios considerables en el entorno</v>
          </cell>
        </row>
        <row r="61">
          <cell r="F61" t="str">
            <v>5) Impacto en cumplimiento de objetivos y metas institucionales</v>
          </cell>
        </row>
        <row r="62">
          <cell r="F62" t="str">
            <v>5) Incremento de costos más del 20% o  variación Mayor o igual al 15% del presupuesto de la entidad</v>
          </cell>
        </row>
        <row r="63">
          <cell r="F63" t="str">
            <v>5) Incumplimiento total de los objetivos estratègicos</v>
          </cell>
        </row>
        <row r="64">
          <cell r="F64" t="str">
            <v>5) La pérdida de exactitud y completitud afecta dos o más entidades con las que interactúa en DNP y puede conllevar un impacto negativo de índole legal o económica, retrasar sus funciones, o generar pérdidas de imagen severas de la entidad.</v>
          </cell>
        </row>
        <row r="65">
          <cell r="F65" t="str">
            <v>5) Interrupción de llabores mayor a 2 semanas</v>
          </cell>
        </row>
        <row r="66">
          <cell r="F66" t="str">
            <v>5) Lesiones o enfermedades graves o irreparables (con incapacidad permamente o invalidez)</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CION ACTIVIDADES"/>
      <sheetName val="FLUJOGRAMA"/>
      <sheetName val="MAPA"/>
      <sheetName val="Hoja1"/>
      <sheetName val="IDENTIFICACIÓN DEL RIESGO"/>
      <sheetName val="DOFA"/>
      <sheetName val="criterios impacto R de Corr"/>
      <sheetName val="V. riesgos inhe"/>
      <sheetName val="EVALUACION DE CONTROLES"/>
      <sheetName val="MATRIZ DE RIESGOS (2)"/>
      <sheetName val="MATRIZ DE RIESGOS"/>
      <sheetName val="Revision MATRIZ DE RIESGOS"/>
    </sheetNames>
    <sheetDataSet>
      <sheetData sheetId="0"/>
      <sheetData sheetId="1"/>
      <sheetData sheetId="2">
        <row r="7">
          <cell r="N7">
            <v>1</v>
          </cell>
          <cell r="O7">
            <v>5</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sheetData>
      <sheetData sheetId="3"/>
      <sheetData sheetId="4">
        <row r="6">
          <cell r="B6" t="str">
            <v>Suministrar insuficiente asesoria a los clientes</v>
          </cell>
        </row>
      </sheetData>
      <sheetData sheetId="5"/>
      <sheetData sheetId="6"/>
      <sheetData sheetId="7">
        <row r="4">
          <cell r="I4" t="str">
            <v>IMPROBABLE (2)</v>
          </cell>
        </row>
      </sheetData>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2"/>
      <sheetName val="Resumen 2"/>
      <sheetName val="Hoja14"/>
      <sheetName val="Matriz integrada"/>
      <sheetName val="Hoja1"/>
      <sheetName val="Controles y V. "/>
      <sheetName val="Resumen de Riesgos y Controles"/>
      <sheetName val="Listas"/>
      <sheetName val="Hoja3"/>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E26" t="str">
            <v>5) El evento ocurre  diariamente</v>
          </cell>
        </row>
        <row r="27">
          <cell r="E27" t="str">
            <v>5) El evento ocurre una de cada dos veces que se realiza la actividad</v>
          </cell>
        </row>
        <row r="28">
          <cell r="E28" t="str">
            <v>5) No se requiere ningún recurso o  habilidad especial. para explotar la vulnerabilidad</v>
          </cell>
        </row>
        <row r="29">
          <cell r="E29" t="str">
            <v>5) Ocurre entre el 80-100% de los casos</v>
          </cell>
        </row>
        <row r="30">
          <cell r="E30" t="str">
            <v>5) Se espera que el evento ocurra en la mayoría de las circunstancias.</v>
          </cell>
        </row>
        <row r="31">
          <cell r="E31" t="str">
            <v>5) La situación de exposición se puede presentar varias veces por periodos de tiempo largo durante la jornada laboral</v>
          </cell>
        </row>
      </sheetData>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Plan de Trabajo"/>
    </sheetNames>
    <definedNames>
      <definedName name="PeríodoReal" refersTo="#¡REF!" sheetId="0"/>
    </defined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Controles y V. "/>
      <sheetName val="Listas"/>
      <sheetName val="Hoja3"/>
      <sheetName val="Listas Plantilla"/>
    </sheetNames>
    <sheetDataSet>
      <sheetData sheetId="0"/>
      <sheetData sheetId="1"/>
      <sheetData sheetId="2">
        <row r="24">
          <cell r="F24" t="str">
            <v>3) Afecta la información pública de otras áreas, procesos o personas en la Entidad</v>
          </cell>
        </row>
        <row r="25">
          <cell r="F25" t="str">
            <v>3) Afecta otras áreas, procesos o personas en la Entidad 
Afecta la disponibilidad de la información en el horario laboral entre semana, e incluyendo los sábados  (6x10)</v>
          </cell>
        </row>
        <row r="26">
          <cell r="F26" t="str">
            <v xml:space="preserve">3) Ante otras áreas de la Entidad </v>
          </cell>
        </row>
        <row r="27">
          <cell r="F27" t="str">
            <v>3) Cambios moderados en el entorno de carácter reversible</v>
          </cell>
        </row>
        <row r="28">
          <cell r="F28" t="str">
            <v>3) Daños parcial de instalaciones de algunas dependencias, reparables con afectación de actividades máx. 1 semana</v>
          </cell>
        </row>
        <row r="29">
          <cell r="F29" t="str">
            <v>3) Impacto en cumplimiento de actividades  o en salidas de proceso, que pueden generar reprocesos</v>
          </cell>
        </row>
        <row r="30">
          <cell r="F30" t="str">
            <v>3) Incremento de costos entre el 5% y 10% o variacion Mayor o igual al 5 % y menor al 10 % del presupuesto de la entidad</v>
          </cell>
        </row>
        <row r="31">
          <cell r="F31" t="str">
            <v>3) Incumplimiento de algunos aspectos de los objetivos estrategicos.</v>
          </cell>
        </row>
        <row r="32">
          <cell r="F32" t="str">
            <v>3) Información cuya pérdida de exactitud y completitud afecta otras áreas, procesos o personas en la Entidad y puede conllevar un impacto negativo de índole legal o económica, retrasar   sus   funciones,   o   generar   pérdida   de   imagen
a funcionarios de la entidad
.</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L RIESGO"/>
      <sheetName val="CRITERIOS RIESGOS CORRUP."/>
      <sheetName val="EVENTOS DE MATERIALIZACION"/>
      <sheetName val="PROBAB RIESGOS "/>
      <sheetName val="criterios impacto R de Corr"/>
      <sheetName val="EVALUACION DE CONTROLES"/>
      <sheetName val="MATRIZ DE RIESGOS"/>
      <sheetName val="MATRIZ ANTERIOR"/>
    </sheetNames>
    <sheetDataSet>
      <sheetData sheetId="0">
        <row r="6">
          <cell r="A6" t="str">
            <v>RC1</v>
          </cell>
          <cell r="B6" t="str">
            <v xml:space="preserve">SEGUIMIENTO Y CONTROL </v>
          </cell>
          <cell r="D6" t="str">
            <v>Posibilidad de incurrir en omisión de reportar actos de corrupción observados en el ejercicio del actuar  del Instituto, para favorecer a terceros responsables. (Fraude)</v>
          </cell>
          <cell r="F6" t="str">
            <v xml:space="preserve">*Tráfico de influencias por favorecimiento propio o de terceros
*Omisión ética de los líderes, responsables y colaboradores de los procesos del IFC, en ejercicio de sus funciones o actividades.
</v>
          </cell>
          <cell r="G6" t="str">
            <v xml:space="preserve">* Pérdida de credibilidad al interior de la entidad en el ejercicio de control interno.
* Pérdida de imagen institucional.
* Investigaciones de tipo disciplinario que pueden derivar en responsabilidad fiscal y penal.
</v>
          </cell>
          <cell r="H6"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7">
          <cell r="A7" t="str">
            <v>RC2</v>
          </cell>
          <cell r="B7" t="str">
            <v xml:space="preserve">GESTION FINANCIERA </v>
          </cell>
          <cell r="D7" t="str">
            <v>Posibilidad de incurrir en fraudes por manejos administrativos y operativos errados  que beneficien intereses propios o de terceros por parte de los que intervienen en el desarrollo de los procedimientos de Tesoreria. (Fraude - Peculado)</v>
          </cell>
          <cell r="F7" t="str">
            <v xml:space="preserve">*Tráfico de influencias, deshonestidad, soborno.
*Manejo inadecuado de claves y token 
*Demora en la conciliación bancaria.
*Fallas en sistema de información.
* Abuso de poder y abuso de confianza
*Reporte de información no confiable.
</v>
          </cell>
          <cell r="G7" t="str">
            <v xml:space="preserve">* Irrecuperabilidad de recursos.
* Investigaciones y sanciones fiscales, disciplinarias.
* Desgaste administrativo
* Pérdida de recursos.  
</v>
          </cell>
          <cell r="H7" t="str">
            <v xml:space="preserve">*Aplicar auditorias especiales al área de tesorería.
*Revisar la debida ejecución de los procedimientos y su correcta aplicabilidad.
*Validar aleatoriamente procesos detallados de tesorería para detectar alertas tempranas.
</v>
          </cell>
        </row>
        <row r="8">
          <cell r="A8" t="str">
            <v>RC3</v>
          </cell>
          <cell r="B8" t="str">
            <v xml:space="preserve">GESTION FINANCIERA </v>
          </cell>
          <cell r="D8" t="str">
            <v>Posibilidad de incurrir en fraudes por manejos administrativos y operativos errados  que beneficien intereses propios o de terceros por parte de los que intervienen en el desarrollo de los procedimientos asociados al área de presupuesto  contabilidad. (Fraude - Peculado)</v>
          </cell>
          <cell r="F8" t="str">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ell>
          <cell r="G8" t="str">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ell>
          <cell r="H8"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9">
          <cell r="A9" t="str">
            <v>RC4</v>
          </cell>
          <cell r="B9" t="str">
            <v xml:space="preserve">GESTION DOCUMENTAL </v>
          </cell>
          <cell r="D9" t="str">
            <v>Posibilidad de incurrir en fallas amdinistrativas por inadecuada salvaguarda y custodia de los documentos de la entidad y administrados por la entidad con información de terceros. (Utilización indebida de información oficial privilegiada)</v>
          </cell>
          <cell r="F9" t="str">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ell>
          <cell r="G9" t="str">
            <v xml:space="preserve">* Investigaciones disciplinarias a servidores públicos responsables.
* Pérdida procesal. 
* Desamparo de garantías. 
* Detrimento patrimonial. 
* Desgaste administrativo.
</v>
          </cell>
          <cell r="H9"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10">
          <cell r="A10" t="str">
            <v>RC5</v>
          </cell>
          <cell r="B10" t="str">
            <v xml:space="preserve">RECURSOS FISICOS </v>
          </cell>
          <cell r="D10" t="str">
            <v>Posibilidad de perdida de equipos y muebles derivadas del hurto de los mismos. (Peculado)</v>
          </cell>
          <cell r="F10" t="str">
            <v xml:space="preserve">*Falta de control en el almacenamiento de muebles y enseres.
*Diferencias entre el inventario real  y los registros
*Controles de seguridad ineficientes.
*Abuso de confianza y abuso de autoridad.
*Controles ineficientes en la entrada y salida de bienes.
</v>
          </cell>
          <cell r="G10" t="str">
            <v xml:space="preserve">* Detrimento patrimonial
* Disminución de activos.
* Afectación en la normal operación del instituto.
* Desgaste administrativo.
* Investigaciones disciplinarias o fiscales a responsables. </v>
          </cell>
          <cell r="H10" t="str">
            <v>* Garantizar la existencia de póliza de amparo de bienes vigente.</v>
          </cell>
        </row>
        <row r="11">
          <cell r="A11" t="str">
            <v>RC6</v>
          </cell>
          <cell r="B11" t="str">
            <v>CONTRATACION</v>
          </cell>
          <cell r="D11" t="str">
            <v>Posibilidad de incurrir en indebido tratamiento de los procesos de contratación para favorecer a proponentes o terceros sin el cumplimiento de los parametros y requisitos técnicos y legales establecidos. (Cohecho)</v>
          </cell>
          <cell r="F11" t="str">
            <v xml:space="preserve">*Incumplimiento en la aplicación de la normatividad vigente.
*Omisión de obligaciones y responsabilidades.
*Creación de necesidades para favorecimiento a un tercero.
*Establecimiento por parte de la Entidad de requisitos habilitantes o evaluativos que favorezcan un proponente.
</v>
          </cell>
          <cell r="G11" t="str">
            <v xml:space="preserve">* Perjuicio para el Instituto
* Exposición de recursos públicos y detrimento Patrimonial.
* Desgaste administrativo y financiero.
* Demandas o sanciones.
</v>
          </cell>
          <cell r="H11" t="str">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ell>
        </row>
        <row r="12">
          <cell r="A12" t="str">
            <v>RC7</v>
          </cell>
          <cell r="B12" t="str">
            <v>CONTRATACION</v>
          </cell>
          <cell r="D12" t="str">
            <v>Posibilidad de incurrir en omisión y favorecimiento de terceros por el Incumplimiento del objeto contractual o de las obligaciones del contrato por parte del contratista. (Cohecho)</v>
          </cell>
          <cell r="F12" t="str">
            <v>*Fallas en el proceso de revisión por parte de los supervisores.
*Falta de monitoreo en el desarrollo de las actividades de los contratistas.
*Tráfico de influencias por favorecimiento propio o de terceros,</v>
          </cell>
          <cell r="G12" t="str">
            <v xml:space="preserve">* Perjuicio para el Instituto.
* Detrimento Patrimonial.
* Desgaste administrativo y financiero.
</v>
          </cell>
          <cell r="H12" t="str">
            <v xml:space="preserve">* Verificación del cumplimiento de obligaciones por parte del supervisor.
* Revisión del cumplimiento de las responsabilidades del contratista por parte del área financiera y el ordenador del gasto.
</v>
          </cell>
        </row>
        <row r="13">
          <cell r="A13" t="str">
            <v>RC8</v>
          </cell>
          <cell r="B13" t="str">
            <v xml:space="preserve">ATENCION AL CLIENTE Y COMUNICACIONES </v>
          </cell>
          <cell r="D13" t="str">
            <v>Posibilidad de incurrir en perdida  reputacional y economica por la omisión de respuestas oportunas y adecuadas dentro del manejo de PQR´s. (Disciplinario)</v>
          </cell>
          <cell r="F13" t="str">
            <v xml:space="preserve">*Fallas administrativas.
*Omisión del procedimiento de atención al cliente y comunicaciones, resoluciones y directivas para la atención oportuna de las solicitudes.
*Debilidad en los procesos y en las etapas de seguimiento.
</v>
          </cell>
          <cell r="G13" t="str">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ell>
          <cell r="H13"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4">
          <cell r="A14" t="str">
            <v>RC9</v>
          </cell>
          <cell r="B14" t="str">
            <v xml:space="preserve">GESTION FINANCIACION </v>
          </cell>
          <cell r="D14" t="str">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ell>
          <cell r="F14" t="str">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ell>
          <cell r="G14" t="str">
            <v xml:space="preserve">* Perdida Reputacional.
* Incumplimiento de inversiones y posible detrimento patrimonial.
* Deterioro y posible pérdida de activos de la entidad.
* Iliquidez del instituto.
* Disminución de la rentabilidad.
* Aumento de los índices de cartera vencida.
</v>
          </cell>
          <cell r="H14"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5">
          <cell r="A15" t="str">
            <v>RC10</v>
          </cell>
          <cell r="B15" t="str">
            <v xml:space="preserve">GESTION TECNOLOGICA </v>
          </cell>
          <cell r="D15" t="str">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ell>
          <cell r="F15" t="str">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ell>
          <cell r="G15" t="str">
            <v xml:space="preserve">* Información no confiable
* Pérdida de imagen institucional 
* Investigaciones disciplinarias.
* Detrimento Patrimonial.
</v>
          </cell>
          <cell r="H15"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6">
          <cell r="A16" t="str">
            <v>RC11</v>
          </cell>
          <cell r="B16" t="str">
            <v xml:space="preserve">ADMINISTRACION DEL TALENTO HUMANO </v>
          </cell>
          <cell r="D16" t="str">
            <v>Posibilidad de incurrir en falsedad ideológica o material por la liquidación y pago incorrecta de nómina y prestaciones sociales. (Detrimento Patrimonial - Disciplinario)</v>
          </cell>
          <cell r="F16" t="str">
            <v xml:space="preserve">* Reporte inadecuado a talento humano de novedades. 
* Omisión del  registro de novedades de nómina en el sistema. 
* Fallas del sistema en la parametrización y liquidación de valores (módulo human solution IAS).
</v>
          </cell>
          <cell r="G16" t="str">
            <v xml:space="preserve">* Pérdidas Económicas. 
* Investigaciones disciplinarias, fiscales y/o penales a los servidores públicos responsables.
* Pérdida de credibilidad y pérdida de confianza.
</v>
          </cell>
          <cell r="H16"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1"/>
      <sheetData sheetId="2"/>
      <sheetData sheetId="3">
        <row r="5">
          <cell r="I5" t="str">
            <v>POSIBLE (3)</v>
          </cell>
        </row>
        <row r="6">
          <cell r="I6" t="str">
            <v>POSIBLE (3)</v>
          </cell>
        </row>
        <row r="7">
          <cell r="I7" t="str">
            <v>POSIBLE (3)</v>
          </cell>
        </row>
        <row r="8">
          <cell r="I8" t="str">
            <v>POSIBLE (3)</v>
          </cell>
        </row>
        <row r="9">
          <cell r="I9" t="str">
            <v>IMPROBABLE (2)</v>
          </cell>
        </row>
        <row r="10">
          <cell r="I10" t="str">
            <v>POSIBLE (3)</v>
          </cell>
        </row>
        <row r="11">
          <cell r="I11" t="str">
            <v>POSIBLE (3)</v>
          </cell>
        </row>
        <row r="12">
          <cell r="I12" t="str">
            <v>PROBABLE (4)</v>
          </cell>
        </row>
        <row r="13">
          <cell r="I13" t="str">
            <v>IMPROBABLE (2)</v>
          </cell>
        </row>
        <row r="14">
          <cell r="I14" t="str">
            <v>IMPROBABLE (2)</v>
          </cell>
        </row>
        <row r="15">
          <cell r="I15" t="str">
            <v>IMPROBABLE (2)</v>
          </cell>
        </row>
        <row r="26">
          <cell r="I26" t="str">
            <v>MODERADO (3)</v>
          </cell>
        </row>
        <row r="27">
          <cell r="I27" t="str">
            <v>MODERADO (3)</v>
          </cell>
        </row>
        <row r="28">
          <cell r="I28" t="str">
            <v>MODERADO (3)</v>
          </cell>
        </row>
        <row r="29">
          <cell r="I29" t="str">
            <v>MODERADO (3)</v>
          </cell>
        </row>
        <row r="30">
          <cell r="I30" t="str">
            <v>MAYOR (4)</v>
          </cell>
        </row>
        <row r="31">
          <cell r="I31" t="str">
            <v>MODERADO (3)</v>
          </cell>
        </row>
        <row r="32">
          <cell r="I32" t="str">
            <v>MODERADO (3)</v>
          </cell>
        </row>
        <row r="33">
          <cell r="I33" t="str">
            <v>MODERADO (3)</v>
          </cell>
        </row>
        <row r="34">
          <cell r="I34" t="str">
            <v>MAYOR (4)</v>
          </cell>
        </row>
        <row r="35">
          <cell r="I35" t="str">
            <v>MAYOR 4</v>
          </cell>
        </row>
        <row r="36">
          <cell r="I36" t="str">
            <v>MODERADO 3</v>
          </cell>
        </row>
      </sheetData>
      <sheetData sheetId="4"/>
      <sheetData sheetId="5">
        <row r="4">
          <cell r="D4"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5">
          <cell r="D5" t="str">
            <v xml:space="preserve">*Aplicar auditorias especiales al área de tesorería.
*Revisar la debida ejecución de los procedimientos y su correcta aplicabilidad.
*Validar aleatoriamente procesos detallados de tesorería para detectar alertas tempranas.
</v>
          </cell>
        </row>
        <row r="6">
          <cell r="D6"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7">
          <cell r="D7"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8">
          <cell r="D8" t="str">
            <v>* Garantizar la existencia de póliza de amparo de bienes vigente.</v>
          </cell>
        </row>
        <row r="9">
          <cell r="D9" t="str">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ell>
        </row>
        <row r="10">
          <cell r="D10" t="str">
            <v xml:space="preserve">* Verificación del cumplimiento de obligaciones por parte del supervisor.
* Revisión del cumplimiento de las responsabilidades del contratista por parte del área financiera y el ordenador del gasto.
</v>
          </cell>
        </row>
        <row r="11">
          <cell r="D11"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2">
          <cell r="D12"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3">
          <cell r="D13"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4">
          <cell r="D14"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6"/>
      <sheetData sheetId="7"/>
    </sheetDataSet>
  </externalBook>
</externalLink>
</file>

<file path=xl/tables/table1.xml><?xml version="1.0" encoding="utf-8"?>
<table xmlns="http://schemas.openxmlformats.org/spreadsheetml/2006/main" id="1" name="Tabla1" displayName="Tabla1" ref="A2:C11" totalsRowShown="0" headerRowDxfId="19" dataDxfId="18">
  <autoFilter ref="A2:C11"/>
  <tableColumns count="3">
    <tableColumn id="1" name="Versión" dataDxfId="17"/>
    <tableColumn id="2" name="Fecha" dataDxfId="16"/>
    <tableColumn id="3" name="Control de Cambios" dataDxfId="15"/>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6"/>
  <sheetViews>
    <sheetView workbookViewId="0">
      <selection activeCell="D5" sqref="D5"/>
    </sheetView>
  </sheetViews>
  <sheetFormatPr baseColWidth="10" defaultRowHeight="15" x14ac:dyDescent="0.25"/>
  <sheetData>
    <row r="2" spans="1:2" x14ac:dyDescent="0.25">
      <c r="A2" s="268" t="s">
        <v>17</v>
      </c>
      <c r="B2" s="1" t="s">
        <v>9</v>
      </c>
    </row>
    <row r="3" spans="1:2" x14ac:dyDescent="0.25">
      <c r="A3" s="268"/>
      <c r="B3" t="s">
        <v>10</v>
      </c>
    </row>
    <row r="4" spans="1:2" x14ac:dyDescent="0.25">
      <c r="A4" s="268"/>
      <c r="B4" t="s">
        <v>11</v>
      </c>
    </row>
    <row r="5" spans="1:2" x14ac:dyDescent="0.25">
      <c r="A5" s="268"/>
      <c r="B5" t="s">
        <v>12</v>
      </c>
    </row>
    <row r="6" spans="1:2" x14ac:dyDescent="0.25">
      <c r="A6" s="268"/>
      <c r="B6" t="s">
        <v>13</v>
      </c>
    </row>
    <row r="7" spans="1:2" x14ac:dyDescent="0.25">
      <c r="A7" s="268"/>
      <c r="B7" t="s">
        <v>14</v>
      </c>
    </row>
    <row r="8" spans="1:2" x14ac:dyDescent="0.25">
      <c r="A8" s="2"/>
      <c r="B8" t="s">
        <v>18</v>
      </c>
    </row>
    <row r="9" spans="1:2" x14ac:dyDescent="0.25">
      <c r="A9" s="2"/>
      <c r="B9" t="s">
        <v>19</v>
      </c>
    </row>
    <row r="10" spans="1:2" x14ac:dyDescent="0.25">
      <c r="A10" s="2"/>
      <c r="B10" t="s">
        <v>20</v>
      </c>
    </row>
    <row r="11" spans="1:2" x14ac:dyDescent="0.25">
      <c r="A11" s="2"/>
      <c r="B11" t="s">
        <v>21</v>
      </c>
    </row>
    <row r="12" spans="1:2" x14ac:dyDescent="0.25">
      <c r="A12" s="2"/>
      <c r="B12" t="s">
        <v>22</v>
      </c>
    </row>
    <row r="13" spans="1:2" x14ac:dyDescent="0.25">
      <c r="A13" s="2"/>
      <c r="B13" t="s">
        <v>23</v>
      </c>
    </row>
    <row r="14" spans="1:2" x14ac:dyDescent="0.25">
      <c r="A14" s="2"/>
      <c r="B14" t="s">
        <v>24</v>
      </c>
    </row>
    <row r="15" spans="1:2" x14ac:dyDescent="0.25">
      <c r="A15" s="2"/>
      <c r="B15" t="s">
        <v>25</v>
      </c>
    </row>
    <row r="16" spans="1:2" x14ac:dyDescent="0.25">
      <c r="A16" s="2" t="s">
        <v>26</v>
      </c>
      <c r="B16" t="s">
        <v>27</v>
      </c>
    </row>
    <row r="17" spans="1:2" x14ac:dyDescent="0.25">
      <c r="A17" s="2"/>
      <c r="B17" t="s">
        <v>28</v>
      </c>
    </row>
    <row r="18" spans="1:2" x14ac:dyDescent="0.25">
      <c r="A18" s="2" t="s">
        <v>29</v>
      </c>
      <c r="B18" t="s">
        <v>30</v>
      </c>
    </row>
    <row r="19" spans="1:2" x14ac:dyDescent="0.25">
      <c r="A19" s="2"/>
      <c r="B19" t="s">
        <v>31</v>
      </c>
    </row>
    <row r="20" spans="1:2" x14ac:dyDescent="0.25">
      <c r="A20" s="2"/>
      <c r="B20" s="3" t="s">
        <v>32</v>
      </c>
    </row>
    <row r="21" spans="1:2" x14ac:dyDescent="0.25">
      <c r="A21" s="2"/>
      <c r="B21" t="s">
        <v>15</v>
      </c>
    </row>
    <row r="22" spans="1:2" ht="15" customHeight="1" x14ac:dyDescent="0.25">
      <c r="A22" s="269" t="s">
        <v>33</v>
      </c>
      <c r="B22" s="1" t="s">
        <v>34</v>
      </c>
    </row>
    <row r="23" spans="1:2" x14ac:dyDescent="0.25">
      <c r="A23" s="269"/>
      <c r="B23" s="1" t="s">
        <v>35</v>
      </c>
    </row>
    <row r="24" spans="1:2" x14ac:dyDescent="0.25">
      <c r="A24" s="269"/>
      <c r="B24" s="1" t="s">
        <v>36</v>
      </c>
    </row>
    <row r="25" spans="1:2" x14ac:dyDescent="0.25">
      <c r="A25" s="269"/>
      <c r="B25" s="1" t="s">
        <v>37</v>
      </c>
    </row>
    <row r="26" spans="1:2" x14ac:dyDescent="0.25">
      <c r="A26" s="269"/>
      <c r="B26" s="1" t="s">
        <v>38</v>
      </c>
    </row>
    <row r="27" spans="1:2" x14ac:dyDescent="0.25">
      <c r="A27" s="269"/>
      <c r="B27" s="1" t="s">
        <v>39</v>
      </c>
    </row>
    <row r="28" spans="1:2" x14ac:dyDescent="0.25">
      <c r="A28" s="269"/>
      <c r="B28" s="1" t="s">
        <v>7</v>
      </c>
    </row>
    <row r="29" spans="1:2" x14ac:dyDescent="0.25">
      <c r="A29" s="269"/>
      <c r="B29" s="1" t="s">
        <v>40</v>
      </c>
    </row>
    <row r="30" spans="1:2" x14ac:dyDescent="0.25">
      <c r="A30" s="269"/>
      <c r="B30" s="1" t="s">
        <v>41</v>
      </c>
    </row>
    <row r="31" spans="1:2" x14ac:dyDescent="0.25">
      <c r="A31" s="269"/>
      <c r="B31" s="1" t="s">
        <v>42</v>
      </c>
    </row>
    <row r="32" spans="1:2" x14ac:dyDescent="0.25">
      <c r="A32" s="269"/>
      <c r="B32" s="1" t="s">
        <v>43</v>
      </c>
    </row>
    <row r="33" spans="1:2" x14ac:dyDescent="0.25">
      <c r="A33" s="269"/>
      <c r="B33" t="s">
        <v>16</v>
      </c>
    </row>
    <row r="34" spans="1:2" x14ac:dyDescent="0.25">
      <c r="A34" s="268" t="s">
        <v>53</v>
      </c>
      <c r="B34" s="4" t="s">
        <v>44</v>
      </c>
    </row>
    <row r="35" spans="1:2" x14ac:dyDescent="0.25">
      <c r="A35" s="268"/>
      <c r="B35" s="4" t="s">
        <v>45</v>
      </c>
    </row>
    <row r="36" spans="1:2" x14ac:dyDescent="0.25">
      <c r="A36" s="268"/>
      <c r="B36" s="4" t="s">
        <v>46</v>
      </c>
    </row>
    <row r="37" spans="1:2" x14ac:dyDescent="0.25">
      <c r="A37" s="268"/>
      <c r="B37" s="4" t="s">
        <v>47</v>
      </c>
    </row>
    <row r="38" spans="1:2" x14ac:dyDescent="0.25">
      <c r="A38" s="268"/>
      <c r="B38" s="4" t="s">
        <v>48</v>
      </c>
    </row>
    <row r="39" spans="1:2" x14ac:dyDescent="0.25">
      <c r="A39" s="268"/>
      <c r="B39" s="4" t="s">
        <v>49</v>
      </c>
    </row>
    <row r="40" spans="1:2" x14ac:dyDescent="0.25">
      <c r="A40" s="268"/>
      <c r="B40" s="4" t="s">
        <v>50</v>
      </c>
    </row>
    <row r="41" spans="1:2" x14ac:dyDescent="0.25">
      <c r="A41" s="268"/>
      <c r="B41" s="4" t="s">
        <v>51</v>
      </c>
    </row>
    <row r="42" spans="1:2" x14ac:dyDescent="0.25">
      <c r="A42" s="268"/>
      <c r="B42" s="4" t="s">
        <v>52</v>
      </c>
    </row>
    <row r="43" spans="1:2" x14ac:dyDescent="0.25">
      <c r="B43" s="4"/>
    </row>
    <row r="44" spans="1:2" x14ac:dyDescent="0.25">
      <c r="B44" s="1"/>
    </row>
    <row r="45" spans="1:2" x14ac:dyDescent="0.25">
      <c r="B45" s="1"/>
    </row>
    <row r="46" spans="1:2" x14ac:dyDescent="0.25">
      <c r="B46" s="1"/>
    </row>
  </sheetData>
  <mergeCells count="3">
    <mergeCell ref="A2:A7"/>
    <mergeCell ref="A22:A33"/>
    <mergeCell ref="A34:A4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17" sqref="D17"/>
    </sheetView>
  </sheetViews>
  <sheetFormatPr baseColWidth="10" defaultRowHeight="15" x14ac:dyDescent="0.25"/>
  <cols>
    <col min="1" max="1" width="14.42578125" style="5" bestFit="1" customWidth="1"/>
    <col min="2" max="2" width="11.42578125" style="5"/>
    <col min="3" max="3" width="25" style="5" customWidth="1"/>
    <col min="4" max="16384" width="11.42578125" style="5"/>
  </cols>
  <sheetData>
    <row r="1" spans="1:3" x14ac:dyDescent="0.25">
      <c r="A1" s="246"/>
      <c r="B1" s="246"/>
      <c r="C1" s="246"/>
    </row>
    <row r="2" spans="1:3" x14ac:dyDescent="0.25">
      <c r="A2" s="250" t="s">
        <v>263</v>
      </c>
      <c r="B2" s="250" t="s">
        <v>136</v>
      </c>
      <c r="C2" s="250" t="s">
        <v>264</v>
      </c>
    </row>
    <row r="3" spans="1:3" x14ac:dyDescent="0.25">
      <c r="A3" s="247">
        <v>1</v>
      </c>
      <c r="B3" s="248">
        <v>44592</v>
      </c>
      <c r="C3" s="246" t="s">
        <v>265</v>
      </c>
    </row>
    <row r="4" spans="1:3" x14ac:dyDescent="0.25">
      <c r="A4" s="247"/>
      <c r="B4" s="248"/>
      <c r="C4" s="249"/>
    </row>
    <row r="5" spans="1:3" x14ac:dyDescent="0.25">
      <c r="A5" s="247"/>
      <c r="B5" s="248"/>
      <c r="C5" s="249"/>
    </row>
    <row r="6" spans="1:3" x14ac:dyDescent="0.25">
      <c r="A6" s="247"/>
      <c r="B6" s="248"/>
      <c r="C6" s="249"/>
    </row>
    <row r="7" spans="1:3" x14ac:dyDescent="0.25">
      <c r="A7" s="247"/>
      <c r="B7" s="248"/>
      <c r="C7" s="249"/>
    </row>
    <row r="8" spans="1:3" x14ac:dyDescent="0.25">
      <c r="A8" s="246"/>
      <c r="B8" s="247"/>
      <c r="C8" s="246"/>
    </row>
    <row r="9" spans="1:3" x14ac:dyDescent="0.25">
      <c r="A9" s="246"/>
      <c r="B9" s="247"/>
      <c r="C9" s="246"/>
    </row>
    <row r="10" spans="1:3" x14ac:dyDescent="0.25">
      <c r="A10" s="246"/>
      <c r="B10" s="247"/>
      <c r="C10" s="246"/>
    </row>
    <row r="11" spans="1:3" x14ac:dyDescent="0.25">
      <c r="A11" s="246"/>
      <c r="B11" s="247"/>
      <c r="C11" s="246"/>
    </row>
    <row r="12" spans="1:3" x14ac:dyDescent="0.25">
      <c r="A12" s="246"/>
      <c r="B12" s="246"/>
      <c r="C12" s="246"/>
    </row>
    <row r="13" spans="1:3" x14ac:dyDescent="0.25">
      <c r="A13" s="246"/>
      <c r="B13" s="246"/>
      <c r="C13" s="246"/>
    </row>
  </sheetData>
  <sheetProtection algorithmName="SHA-512" hashValue="oxR8RGeS+l5/DzMrHeYKFBcRqtq89XNkymrjBQUKLAid2H/L+Wu0W15fJDAXy6RGUjLxufhTn7H+vUz2H51G7Q==" saltValue="3njlQgRcLjUIYKQupKtQbQ==" spinCount="100000" sheet="1" objects="1" scenarios="1" formatCells="0" formatColumns="0"/>
  <pageMargins left="0.7" right="0.7" top="0.75" bottom="0.75" header="0.3" footer="0.3"/>
  <pageSetup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90" zoomScaleNormal="90" workbookViewId="0">
      <selection activeCell="B6" sqref="B6"/>
    </sheetView>
  </sheetViews>
  <sheetFormatPr baseColWidth="10" defaultColWidth="11.42578125" defaultRowHeight="15" x14ac:dyDescent="0.25"/>
  <cols>
    <col min="1" max="1" width="48" style="5" customWidth="1"/>
    <col min="2" max="2" width="19" style="5" customWidth="1"/>
    <col min="3" max="3" width="29.85546875" style="5" customWidth="1"/>
    <col min="4" max="4" width="11.42578125" style="5"/>
    <col min="5" max="5" width="19.42578125" style="5" customWidth="1"/>
    <col min="6" max="6" width="23" style="5" customWidth="1"/>
    <col min="7" max="16384" width="11.42578125" style="5"/>
  </cols>
  <sheetData>
    <row r="1" spans="1:6" ht="30.75" customHeight="1" x14ac:dyDescent="0.25">
      <c r="A1" s="9" t="s">
        <v>75</v>
      </c>
      <c r="B1" s="9" t="s">
        <v>74</v>
      </c>
      <c r="C1" s="9" t="s">
        <v>73</v>
      </c>
    </row>
    <row r="2" spans="1:6" ht="49.5" customHeight="1" x14ac:dyDescent="0.25">
      <c r="A2" s="14" t="s">
        <v>72</v>
      </c>
      <c r="B2" s="215">
        <v>0</v>
      </c>
      <c r="C2" s="8" t="str">
        <f t="shared" ref="C2:C8" si="0">+IF(AND(B2&gt;=0,B2&lt;=0.59),"ZONA BAJA",IF(AND(B2&gt;=0.6,B2&lt;=0.79),"ZONA MEDIA","ZONA ALTA"))</f>
        <v>ZONA BAJA</v>
      </c>
    </row>
    <row r="3" spans="1:6" ht="49.5" customHeight="1" x14ac:dyDescent="0.25">
      <c r="A3" s="14" t="s">
        <v>71</v>
      </c>
      <c r="B3" s="215">
        <v>0</v>
      </c>
      <c r="C3" s="8" t="str">
        <f t="shared" si="0"/>
        <v>ZONA BAJA</v>
      </c>
      <c r="E3" s="12" t="s">
        <v>70</v>
      </c>
      <c r="F3" s="15" t="s">
        <v>69</v>
      </c>
    </row>
    <row r="4" spans="1:6" ht="49.5" customHeight="1" x14ac:dyDescent="0.25">
      <c r="A4" s="14" t="s">
        <v>68</v>
      </c>
      <c r="B4" s="215">
        <v>0</v>
      </c>
      <c r="C4" s="8" t="str">
        <f t="shared" si="0"/>
        <v>ZONA BAJA</v>
      </c>
      <c r="E4" s="12" t="s">
        <v>67</v>
      </c>
      <c r="F4" s="13" t="s">
        <v>66</v>
      </c>
    </row>
    <row r="5" spans="1:6" ht="49.5" customHeight="1" x14ac:dyDescent="0.25">
      <c r="A5" s="10" t="s">
        <v>65</v>
      </c>
      <c r="B5" s="215">
        <v>0</v>
      </c>
      <c r="C5" s="8" t="str">
        <f t="shared" si="0"/>
        <v>ZONA BAJA</v>
      </c>
      <c r="E5" s="12" t="s">
        <v>64</v>
      </c>
      <c r="F5" s="11" t="s">
        <v>63</v>
      </c>
    </row>
    <row r="6" spans="1:6" ht="49.5" customHeight="1" x14ac:dyDescent="0.25">
      <c r="A6" s="10" t="s">
        <v>62</v>
      </c>
      <c r="B6" s="215">
        <v>0</v>
      </c>
      <c r="C6" s="8" t="str">
        <f t="shared" si="0"/>
        <v>ZONA BAJA</v>
      </c>
    </row>
    <row r="7" spans="1:6" ht="49.5" customHeight="1" x14ac:dyDescent="0.25">
      <c r="A7" s="10" t="s">
        <v>61</v>
      </c>
      <c r="B7" s="215">
        <v>0</v>
      </c>
      <c r="C7" s="8" t="str">
        <f t="shared" si="0"/>
        <v>ZONA BAJA</v>
      </c>
    </row>
    <row r="8" spans="1:6" ht="49.5" customHeight="1" x14ac:dyDescent="0.25">
      <c r="A8" s="9" t="s">
        <v>60</v>
      </c>
      <c r="B8" s="6">
        <f>AVERAGE(B2:B7)</f>
        <v>0</v>
      </c>
      <c r="C8" s="8" t="str">
        <f t="shared" si="0"/>
        <v>ZONA BAJA</v>
      </c>
    </row>
    <row r="10" spans="1:6" x14ac:dyDescent="0.25">
      <c r="A10" s="7" t="s">
        <v>59</v>
      </c>
    </row>
    <row r="13" spans="1:6" ht="24" customHeight="1" x14ac:dyDescent="0.25"/>
  </sheetData>
  <sheetProtection algorithmName="SHA-512" hashValue="OXZLpmkbk+9e02dL2xN6ztkzaAkzFMYAM45dKk1VpSjAO7oylk+SUmyNGoq63y3/hZ2Nj6d/O5HyLHA+H16pbg==" saltValue="KjPmFyVE5Fq+8+wLJSlhFg==" spinCount="100000" sheet="1" objects="1" scenarios="1" formatCells="0"/>
  <conditionalFormatting sqref="C2:C8">
    <cfRule type="containsText" dxfId="14" priority="4" operator="containsText" text="ZONA ALTA">
      <formula>NOT(ISERROR(SEARCH("ZONA ALTA",C2)))</formula>
    </cfRule>
    <cfRule type="containsText" dxfId="13" priority="5" operator="containsText" text="ZONA MEDIA">
      <formula>NOT(ISERROR(SEARCH("ZONA MEDIA",C2)))</formula>
    </cfRule>
    <cfRule type="containsText" dxfId="12" priority="6" operator="containsText" text="ZONA BAJA">
      <formula>NOT(ISERROR(SEARCH("ZONA BAJA",C2)))</formula>
    </cfRule>
  </conditionalFormatting>
  <dataValidations count="1">
    <dataValidation type="decimal" allowBlank="1" showInputMessage="1" showErrorMessage="1" error="Celdas formuladas, por favor no modificar." sqref="B2:B7">
      <formula1>0</formula1>
      <formula2>100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view="pageBreakPreview" zoomScale="110" zoomScaleNormal="120" zoomScaleSheetLayoutView="110" workbookViewId="0">
      <selection activeCell="C7" sqref="C7"/>
    </sheetView>
  </sheetViews>
  <sheetFormatPr baseColWidth="10" defaultRowHeight="16.5" x14ac:dyDescent="0.3"/>
  <cols>
    <col min="1" max="1" width="25.7109375" style="216" customWidth="1"/>
    <col min="2" max="2" width="8.7109375" style="216" customWidth="1"/>
    <col min="3" max="3" width="38.7109375" style="216" customWidth="1"/>
    <col min="4" max="4" width="34.5703125" style="216" customWidth="1"/>
    <col min="5" max="5" width="28.42578125" style="216" customWidth="1"/>
    <col min="6" max="6" width="14.7109375" style="216" customWidth="1"/>
    <col min="7" max="7" width="13.7109375" style="216" customWidth="1"/>
    <col min="8" max="9" width="0" style="216" hidden="1" customWidth="1"/>
    <col min="10" max="16384" width="11.42578125" style="216"/>
  </cols>
  <sheetData>
    <row r="1" spans="1:9" ht="29.25" customHeight="1" x14ac:dyDescent="0.3">
      <c r="A1" s="278" t="s">
        <v>101</v>
      </c>
      <c r="B1" s="279"/>
      <c r="C1" s="279"/>
      <c r="D1" s="279"/>
      <c r="E1" s="279"/>
      <c r="F1" s="279"/>
      <c r="G1" s="279"/>
      <c r="H1" s="279"/>
      <c r="I1" s="279"/>
    </row>
    <row r="2" spans="1:9" ht="20.25" customHeight="1" x14ac:dyDescent="0.3">
      <c r="A2" s="278" t="s">
        <v>187</v>
      </c>
      <c r="B2" s="279"/>
      <c r="C2" s="279"/>
      <c r="D2" s="279"/>
      <c r="E2" s="279"/>
      <c r="F2" s="279"/>
      <c r="G2" s="279"/>
      <c r="H2" s="279"/>
      <c r="I2" s="279"/>
    </row>
    <row r="3" spans="1:9" ht="24" customHeight="1" x14ac:dyDescent="0.3">
      <c r="A3" s="280" t="s">
        <v>229</v>
      </c>
      <c r="B3" s="280"/>
      <c r="C3" s="280"/>
      <c r="D3" s="280"/>
      <c r="E3" s="280"/>
      <c r="F3" s="280"/>
      <c r="G3" s="280"/>
      <c r="H3" s="280"/>
      <c r="I3" s="280"/>
    </row>
    <row r="4" spans="1:9" ht="24" customHeight="1" x14ac:dyDescent="0.3">
      <c r="A4" s="281" t="s">
        <v>262</v>
      </c>
      <c r="B4" s="280"/>
      <c r="C4" s="280"/>
      <c r="D4" s="280"/>
      <c r="E4" s="280"/>
      <c r="F4" s="280"/>
      <c r="G4" s="280"/>
      <c r="H4" s="280"/>
      <c r="I4" s="280"/>
    </row>
    <row r="5" spans="1:9" ht="18.75" thickBot="1" x14ac:dyDescent="0.35">
      <c r="A5" s="282" t="s">
        <v>0</v>
      </c>
      <c r="B5" s="279"/>
      <c r="C5" s="279"/>
      <c r="D5" s="279"/>
      <c r="E5" s="279"/>
      <c r="F5" s="279"/>
      <c r="G5" s="279"/>
      <c r="H5" s="279"/>
      <c r="I5" s="279"/>
    </row>
    <row r="6" spans="1:9" ht="49.5" customHeight="1" thickBot="1" x14ac:dyDescent="0.35">
      <c r="A6" s="230" t="s">
        <v>76</v>
      </c>
      <c r="B6" s="272" t="s">
        <v>77</v>
      </c>
      <c r="C6" s="272"/>
      <c r="D6" s="231" t="s">
        <v>78</v>
      </c>
      <c r="E6" s="231" t="s">
        <v>79</v>
      </c>
      <c r="F6" s="231" t="s">
        <v>80</v>
      </c>
      <c r="G6" s="232" t="s">
        <v>81</v>
      </c>
      <c r="H6" s="217" t="s">
        <v>227</v>
      </c>
      <c r="I6" s="217" t="s">
        <v>228</v>
      </c>
    </row>
    <row r="7" spans="1:9" s="218" customFormat="1" ht="32.25" customHeight="1" x14ac:dyDescent="0.25">
      <c r="A7" s="273" t="s">
        <v>82</v>
      </c>
      <c r="B7" s="17" t="s">
        <v>1</v>
      </c>
      <c r="C7" s="18" t="s">
        <v>102</v>
      </c>
      <c r="D7" s="18" t="s">
        <v>103</v>
      </c>
      <c r="E7" s="53" t="s">
        <v>84</v>
      </c>
      <c r="F7" s="19">
        <v>44593</v>
      </c>
      <c r="G7" s="20">
        <v>44651</v>
      </c>
    </row>
    <row r="8" spans="1:9" s="218" customFormat="1" ht="27.75" customHeight="1" x14ac:dyDescent="0.25">
      <c r="A8" s="274"/>
      <c r="B8" s="21" t="s">
        <v>2</v>
      </c>
      <c r="C8" s="22" t="s">
        <v>86</v>
      </c>
      <c r="D8" s="22" t="s">
        <v>104</v>
      </c>
      <c r="E8" s="54" t="s">
        <v>84</v>
      </c>
      <c r="F8" s="23">
        <v>44593</v>
      </c>
      <c r="G8" s="24">
        <v>44651</v>
      </c>
    </row>
    <row r="9" spans="1:9" s="218" customFormat="1" ht="26.25" customHeight="1" x14ac:dyDescent="0.25">
      <c r="A9" s="274"/>
      <c r="B9" s="25" t="s">
        <v>3</v>
      </c>
      <c r="C9" s="26" t="s">
        <v>4</v>
      </c>
      <c r="D9" s="26" t="s">
        <v>259</v>
      </c>
      <c r="E9" s="55" t="s">
        <v>84</v>
      </c>
      <c r="F9" s="28">
        <v>44652</v>
      </c>
      <c r="G9" s="24">
        <v>44681</v>
      </c>
    </row>
    <row r="10" spans="1:9" s="218" customFormat="1" ht="48" thickBot="1" x14ac:dyDescent="0.3">
      <c r="A10" s="275"/>
      <c r="B10" s="29" t="s">
        <v>85</v>
      </c>
      <c r="C10" s="30" t="s">
        <v>54</v>
      </c>
      <c r="D10" s="30" t="s">
        <v>105</v>
      </c>
      <c r="E10" s="56" t="s">
        <v>106</v>
      </c>
      <c r="F10" s="31">
        <v>44652</v>
      </c>
      <c r="G10" s="32">
        <v>44772</v>
      </c>
    </row>
    <row r="11" spans="1:9" s="218" customFormat="1" ht="62.25" customHeight="1" thickBot="1" x14ac:dyDescent="0.3">
      <c r="A11" s="219" t="s">
        <v>87</v>
      </c>
      <c r="B11" s="33" t="s">
        <v>5</v>
      </c>
      <c r="C11" s="34" t="s">
        <v>88</v>
      </c>
      <c r="D11" s="34" t="s">
        <v>107</v>
      </c>
      <c r="E11" s="35" t="s">
        <v>106</v>
      </c>
      <c r="F11" s="36">
        <v>44621</v>
      </c>
      <c r="G11" s="37">
        <v>44895</v>
      </c>
    </row>
    <row r="12" spans="1:9" s="218" customFormat="1" ht="31.5" x14ac:dyDescent="0.25">
      <c r="A12" s="276" t="s">
        <v>89</v>
      </c>
      <c r="B12" s="38" t="s">
        <v>90</v>
      </c>
      <c r="C12" s="39" t="s">
        <v>258</v>
      </c>
      <c r="D12" s="39" t="s">
        <v>260</v>
      </c>
      <c r="E12" s="40" t="s">
        <v>91</v>
      </c>
      <c r="F12" s="41">
        <v>44576</v>
      </c>
      <c r="G12" s="42">
        <v>44592</v>
      </c>
    </row>
    <row r="13" spans="1:9" s="218" customFormat="1" ht="63.75" thickBot="1" x14ac:dyDescent="0.3">
      <c r="A13" s="277"/>
      <c r="B13" s="25" t="s">
        <v>92</v>
      </c>
      <c r="C13" s="26" t="s">
        <v>108</v>
      </c>
      <c r="D13" s="26" t="s">
        <v>109</v>
      </c>
      <c r="E13" s="27" t="s">
        <v>91</v>
      </c>
      <c r="F13" s="28">
        <v>44621</v>
      </c>
      <c r="G13" s="24">
        <v>44895</v>
      </c>
    </row>
    <row r="14" spans="1:9" s="218" customFormat="1" ht="48" thickBot="1" x14ac:dyDescent="0.3">
      <c r="A14" s="220" t="s">
        <v>93</v>
      </c>
      <c r="B14" s="33" t="s">
        <v>94</v>
      </c>
      <c r="C14" s="34" t="s">
        <v>95</v>
      </c>
      <c r="D14" s="34" t="s">
        <v>110</v>
      </c>
      <c r="E14" s="35" t="s">
        <v>91</v>
      </c>
      <c r="F14" s="36">
        <v>44595</v>
      </c>
      <c r="G14" s="37">
        <v>44910</v>
      </c>
    </row>
    <row r="15" spans="1:9" s="218" customFormat="1" ht="47.25" x14ac:dyDescent="0.25">
      <c r="A15" s="270" t="s">
        <v>96</v>
      </c>
      <c r="B15" s="43" t="s">
        <v>97</v>
      </c>
      <c r="C15" s="44" t="s">
        <v>230</v>
      </c>
      <c r="D15" s="44" t="s">
        <v>98</v>
      </c>
      <c r="E15" s="45" t="s">
        <v>99</v>
      </c>
      <c r="F15" s="46">
        <v>44866</v>
      </c>
      <c r="G15" s="47">
        <v>44895</v>
      </c>
    </row>
    <row r="16" spans="1:9" s="218" customFormat="1" ht="79.5" thickBot="1" x14ac:dyDescent="0.3">
      <c r="A16" s="271"/>
      <c r="B16" s="48" t="s">
        <v>100</v>
      </c>
      <c r="C16" s="49" t="s">
        <v>111</v>
      </c>
      <c r="D16" s="49" t="s">
        <v>112</v>
      </c>
      <c r="E16" s="50" t="s">
        <v>113</v>
      </c>
      <c r="F16" s="51">
        <v>44571</v>
      </c>
      <c r="G16" s="52">
        <v>44915</v>
      </c>
    </row>
  </sheetData>
  <sheetProtection algorithmName="SHA-512" hashValue="+4IvcipJZm2kigZntQzAqhU0RiMop02Tqy5rB6O9rWESyI0sJc2fZGgHx7JrybLNezTY/8YRwyaxjO/YfE7FvQ==" saltValue="TXnWA7Kb4qz5KdTUX2Syzg==" spinCount="100000" sheet="1" objects="1" scenarios="1" formatCells="0" formatColumns="0"/>
  <mergeCells count="9">
    <mergeCell ref="A15:A16"/>
    <mergeCell ref="B6:C6"/>
    <mergeCell ref="A7:A10"/>
    <mergeCell ref="A12:A13"/>
    <mergeCell ref="A1:I1"/>
    <mergeCell ref="A2:I2"/>
    <mergeCell ref="A3:I3"/>
    <mergeCell ref="A4:I4"/>
    <mergeCell ref="A5:I5"/>
  </mergeCells>
  <pageMargins left="0.70866141732283472" right="0.70866141732283472" top="0.74803149606299213" bottom="0.74803149606299213" header="0.31496062992125984" footer="0.31496062992125984"/>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zoomScale="70" zoomScaleNormal="70" zoomScalePageLayoutView="70" workbookViewId="0">
      <selection activeCell="G6" sqref="G6"/>
    </sheetView>
  </sheetViews>
  <sheetFormatPr baseColWidth="10" defaultRowHeight="15" x14ac:dyDescent="0.25"/>
  <cols>
    <col min="1" max="1" width="10.28515625" style="252" bestFit="1" customWidth="1"/>
    <col min="2" max="2" width="35.85546875" style="267" customWidth="1"/>
    <col min="3" max="5" width="26.85546875" style="252" customWidth="1"/>
    <col min="6" max="6" width="17.140625" style="252" customWidth="1"/>
    <col min="7" max="7" width="15.42578125" style="252" customWidth="1"/>
    <col min="8" max="8" width="38.28515625" style="252" customWidth="1"/>
    <col min="9" max="9" width="27" style="252" customWidth="1"/>
    <col min="10" max="10" width="12.7109375" style="252" bestFit="1" customWidth="1"/>
    <col min="11" max="11" width="14.140625" style="252" customWidth="1"/>
    <col min="12" max="12" width="13.42578125" style="252" customWidth="1"/>
    <col min="13" max="13" width="16" style="252" customWidth="1"/>
    <col min="14" max="14" width="33.28515625" style="252" customWidth="1"/>
    <col min="15" max="15" width="35.7109375" style="252" customWidth="1"/>
    <col min="16" max="20" width="11.42578125" style="252"/>
    <col min="21" max="21" width="25.42578125" style="252" bestFit="1" customWidth="1"/>
    <col min="22" max="16384" width="11.42578125" style="252"/>
  </cols>
  <sheetData>
    <row r="1" spans="1:21" ht="27.75" customHeight="1" thickBot="1" x14ac:dyDescent="0.3">
      <c r="A1" s="285"/>
      <c r="B1" s="285"/>
      <c r="C1" s="286"/>
      <c r="D1" s="287" t="s">
        <v>266</v>
      </c>
      <c r="E1" s="288"/>
      <c r="F1" s="288"/>
      <c r="G1" s="288"/>
      <c r="H1" s="288"/>
      <c r="I1" s="289" t="s">
        <v>267</v>
      </c>
      <c r="J1" s="290"/>
      <c r="K1" s="290"/>
      <c r="L1" s="290"/>
      <c r="M1" s="291"/>
      <c r="N1" s="298" t="s">
        <v>268</v>
      </c>
      <c r="O1" s="299"/>
      <c r="P1" s="251"/>
    </row>
    <row r="2" spans="1:21" ht="15.75" customHeight="1" thickBot="1" x14ac:dyDescent="0.3">
      <c r="A2" s="285"/>
      <c r="B2" s="285"/>
      <c r="C2" s="286"/>
      <c r="D2" s="300" t="s">
        <v>269</v>
      </c>
      <c r="E2" s="301"/>
      <c r="F2" s="301"/>
      <c r="G2" s="301"/>
      <c r="H2" s="301"/>
      <c r="I2" s="292"/>
      <c r="J2" s="293"/>
      <c r="K2" s="293"/>
      <c r="L2" s="293"/>
      <c r="M2" s="294"/>
      <c r="N2" s="304" t="s">
        <v>270</v>
      </c>
      <c r="O2" s="305"/>
      <c r="P2" s="251"/>
    </row>
    <row r="3" spans="1:21" ht="56.25" customHeight="1" thickBot="1" x14ac:dyDescent="0.3">
      <c r="A3" s="285"/>
      <c r="B3" s="285"/>
      <c r="C3" s="286"/>
      <c r="D3" s="302"/>
      <c r="E3" s="303"/>
      <c r="F3" s="303"/>
      <c r="G3" s="303"/>
      <c r="H3" s="303"/>
      <c r="I3" s="295"/>
      <c r="J3" s="296"/>
      <c r="K3" s="296"/>
      <c r="L3" s="296"/>
      <c r="M3" s="297"/>
      <c r="N3" s="306" t="s">
        <v>271</v>
      </c>
      <c r="O3" s="307"/>
      <c r="P3" s="251"/>
    </row>
    <row r="4" spans="1:21" ht="15.75" customHeight="1" thickBot="1" x14ac:dyDescent="0.3">
      <c r="A4" s="308" t="s">
        <v>272</v>
      </c>
      <c r="B4" s="309" t="s">
        <v>273</v>
      </c>
      <c r="C4" s="311" t="s">
        <v>274</v>
      </c>
      <c r="D4" s="311" t="s">
        <v>275</v>
      </c>
      <c r="E4" s="311" t="s">
        <v>276</v>
      </c>
      <c r="F4" s="283" t="s">
        <v>277</v>
      </c>
      <c r="G4" s="284"/>
      <c r="H4" s="314" t="s">
        <v>278</v>
      </c>
      <c r="I4" s="316" t="s">
        <v>279</v>
      </c>
      <c r="J4" s="317" t="s">
        <v>280</v>
      </c>
      <c r="K4" s="318"/>
      <c r="L4" s="319" t="s">
        <v>281</v>
      </c>
      <c r="M4" s="320" t="s">
        <v>282</v>
      </c>
      <c r="N4" s="321" t="s">
        <v>283</v>
      </c>
      <c r="O4" s="312" t="s">
        <v>284</v>
      </c>
      <c r="P4" s="251"/>
    </row>
    <row r="5" spans="1:21" s="256" customFormat="1" ht="12.75" x14ac:dyDescent="0.2">
      <c r="A5" s="308"/>
      <c r="B5" s="310"/>
      <c r="C5" s="311"/>
      <c r="D5" s="311"/>
      <c r="E5" s="311"/>
      <c r="F5" s="253" t="s">
        <v>285</v>
      </c>
      <c r="G5" s="254" t="s">
        <v>286</v>
      </c>
      <c r="H5" s="315"/>
      <c r="I5" s="316"/>
      <c r="J5" s="255" t="s">
        <v>287</v>
      </c>
      <c r="K5" s="255" t="s">
        <v>286</v>
      </c>
      <c r="L5" s="319"/>
      <c r="M5" s="320"/>
      <c r="N5" s="321"/>
      <c r="O5" s="313"/>
    </row>
    <row r="6" spans="1:21" s="256" customFormat="1" ht="174.75" customHeight="1" x14ac:dyDescent="0.2">
      <c r="A6" s="257" t="str">
        <f>'[13]IDENTIFICACIÓN DEL RIESGO'!A6</f>
        <v>RC1</v>
      </c>
      <c r="B6" s="258" t="str">
        <f>+'[13]IDENTIFICACIÓN DEL RIESGO'!B6</f>
        <v xml:space="preserve">SEGUIMIENTO Y CONTROL </v>
      </c>
      <c r="C6" s="259" t="str">
        <f>+'[13]IDENTIFICACIÓN DEL RIESGO'!D6</f>
        <v>Posibilidad de incurrir en omisión de reportar actos de corrupción observados en el ejercicio del actuar  del Instituto, para favorecer a terceros responsables. (Fraude)</v>
      </c>
      <c r="D6" s="260" t="str">
        <f>+'[13]IDENTIFICACIÓN DEL RIESGO'!F6</f>
        <v xml:space="preserve">*Tráfico de influencias por favorecimiento propio o de terceros
*Omisión ética de los líderes, responsables y colaboradores de los procesos del IFC, en ejercicio de sus funciones o actividades.
</v>
      </c>
      <c r="E6" s="260" t="str">
        <f>+'[13]IDENTIFICACIÓN DEL RIESGO'!G6</f>
        <v xml:space="preserve">* Pérdida de credibilidad al interior de la entidad en el ejercicio de control interno.
* Pérdida de imagen institucional.
* Investigaciones de tipo disciplinario que pueden derivar en responsabilidad fiscal y penal.
</v>
      </c>
      <c r="F6" s="261" t="str">
        <f>+'[13]PROBAB RIESGOS '!I5</f>
        <v>POSIBLE (3)</v>
      </c>
      <c r="G6" s="261" t="str">
        <f>+'[13]PROBAB RIESGOS '!I26</f>
        <v>MODERADO (3)</v>
      </c>
      <c r="H6" s="262" t="str">
        <f>+VLOOKUP(M38,$H$38:$I$62,2,0)</f>
        <v>ALTO</v>
      </c>
      <c r="I6" s="263" t="str">
        <f>+'[13]EVALUACION DE CONTROLES'!D4</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J6" s="263" t="s">
        <v>288</v>
      </c>
      <c r="K6" s="263" t="s">
        <v>289</v>
      </c>
      <c r="L6" s="257" t="str">
        <f>+VLOOKUP(O38,$H$38:$I$62,2,0)</f>
        <v>MODERADO</v>
      </c>
      <c r="M6" s="263" t="s">
        <v>290</v>
      </c>
      <c r="N6" s="263" t="str">
        <f>'[13]IDENTIFICACIÓN DEL RIESGO'!H6</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O6" s="263" t="s">
        <v>291</v>
      </c>
    </row>
    <row r="7" spans="1:21" s="256" customFormat="1" ht="185.25" x14ac:dyDescent="0.2">
      <c r="A7" s="257" t="str">
        <f>'[13]IDENTIFICACIÓN DEL RIESGO'!A7</f>
        <v>RC2</v>
      </c>
      <c r="B7" s="258" t="str">
        <f>+'[13]IDENTIFICACIÓN DEL RIESGO'!B7</f>
        <v xml:space="preserve">GESTION FINANCIERA </v>
      </c>
      <c r="C7" s="259" t="str">
        <f>+'[13]IDENTIFICACIÓN DEL RIESGO'!D7</f>
        <v>Posibilidad de incurrir en fraudes por manejos administrativos y operativos errados  que beneficien intereses propios o de terceros por parte de los que intervienen en el desarrollo de los procedimientos de Tesoreria. (Fraude - Peculado)</v>
      </c>
      <c r="D7" s="260" t="str">
        <f>+'[13]IDENTIFICACIÓN DEL RIESGO'!F7</f>
        <v xml:space="preserve">*Tráfico de influencias, deshonestidad, soborno.
*Manejo inadecuado de claves y token 
*Demora en la conciliación bancaria.
*Fallas en sistema de información.
* Abuso de poder y abuso de confianza
*Reporte de información no confiable.
</v>
      </c>
      <c r="E7" s="260" t="str">
        <f>+'[13]IDENTIFICACIÓN DEL RIESGO'!G7</f>
        <v xml:space="preserve">* Irrecuperabilidad de recursos.
* Investigaciones y sanciones fiscales, disciplinarias.
* Desgaste administrativo
* Pérdida de recursos.  
</v>
      </c>
      <c r="F7" s="261" t="str">
        <f>+'[13]PROBAB RIESGOS '!I6</f>
        <v>POSIBLE (3)</v>
      </c>
      <c r="G7" s="261" t="str">
        <f>+'[13]PROBAB RIESGOS '!I27</f>
        <v>MODERADO (3)</v>
      </c>
      <c r="H7" s="262" t="str">
        <f>+VLOOKUP(M39,$H$38:$I$62,2,0)</f>
        <v>ALTO</v>
      </c>
      <c r="I7" s="263" t="str">
        <f>+'[13]EVALUACION DE CONTROLES'!D5</f>
        <v xml:space="preserve">*Aplicar auditorias especiales al área de tesorería.
*Revisar la debida ejecución de los procedimientos y su correcta aplicabilidad.
*Validar aleatoriamente procesos detallados de tesorería para detectar alertas tempranas.
</v>
      </c>
      <c r="J7" s="263" t="s">
        <v>288</v>
      </c>
      <c r="K7" s="263" t="s">
        <v>289</v>
      </c>
      <c r="L7" s="257" t="str">
        <f>+VLOOKUP(O45,$H$38:$I$62,2,0)</f>
        <v>MODERADO</v>
      </c>
      <c r="M7" s="263" t="s">
        <v>290</v>
      </c>
      <c r="N7" s="263" t="str">
        <f>'[13]IDENTIFICACIÓN DEL RIESGO'!H7</f>
        <v xml:space="preserve">*Aplicar auditorias especiales al área de tesorería.
*Revisar la debida ejecución de los procedimientos y su correcta aplicabilidad.
*Validar aleatoriamente procesos detallados de tesorería para detectar alertas tempranas.
</v>
      </c>
      <c r="O7" s="263" t="s">
        <v>292</v>
      </c>
    </row>
    <row r="8" spans="1:21" s="256" customFormat="1" ht="88.5" customHeight="1" x14ac:dyDescent="0.25">
      <c r="A8" s="257" t="str">
        <f>'[13]IDENTIFICACIÓN DEL RIESGO'!A8</f>
        <v>RC3</v>
      </c>
      <c r="B8" s="258" t="str">
        <f>+'[13]IDENTIFICACIÓN DEL RIESGO'!B8</f>
        <v xml:space="preserve">GESTION FINANCIERA </v>
      </c>
      <c r="C8" s="259" t="str">
        <f>+'[13]IDENTIFICACIÓN DEL RIESGO'!D8</f>
        <v>Posibilidad de incurrir en fraudes por manejos administrativos y operativos errados  que beneficien intereses propios o de terceros por parte de los que intervienen en el desarrollo de los procedimientos asociados al área de presupuesto  contabilidad. (Fraude - Peculado)</v>
      </c>
      <c r="D8" s="260" t="str">
        <f>+'[13]IDENTIFICACIÓN DEL RIESGO'!F8</f>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
      <c r="E8" s="260" t="str">
        <f>+'[13]IDENTIFICACIÓN DEL RIESGO'!G8</f>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
      <c r="F8" s="261" t="str">
        <f>+'[13]PROBAB RIESGOS '!I7</f>
        <v>POSIBLE (3)</v>
      </c>
      <c r="G8" s="261" t="str">
        <f>+'[13]PROBAB RIESGOS '!I28</f>
        <v>MODERADO (3)</v>
      </c>
      <c r="H8" s="262" t="str">
        <f>+VLOOKUP(H50,$H$38:$I$62,2,0)</f>
        <v>ALTO</v>
      </c>
      <c r="I8" s="263" t="str">
        <f>+'[13]EVALUACION DE CONTROLES'!D6</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J8" s="264"/>
      <c r="K8" s="264"/>
      <c r="L8" s="257" t="str">
        <f>+VLOOKUP(O40,$H$38:$I$62,2,0)</f>
        <v>MODERADO</v>
      </c>
      <c r="M8" s="264" t="s">
        <v>290</v>
      </c>
      <c r="N8" s="263" t="str">
        <f>'[13]IDENTIFICACIÓN DEL RIESGO'!H8</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O8" s="263" t="s">
        <v>292</v>
      </c>
      <c r="P8" s="252"/>
      <c r="Q8" s="252"/>
      <c r="R8" s="252"/>
      <c r="S8" s="252"/>
      <c r="T8" s="252"/>
      <c r="U8" s="252"/>
    </row>
    <row r="9" spans="1:21" ht="384.75" x14ac:dyDescent="0.25">
      <c r="A9" s="257" t="str">
        <f>'[13]IDENTIFICACIÓN DEL RIESGO'!A9</f>
        <v>RC4</v>
      </c>
      <c r="B9" s="258" t="str">
        <f>+'[13]IDENTIFICACIÓN DEL RIESGO'!B9</f>
        <v xml:space="preserve">GESTION DOCUMENTAL </v>
      </c>
      <c r="C9" s="259" t="str">
        <f>+'[13]IDENTIFICACIÓN DEL RIESGO'!D9</f>
        <v>Posibilidad de incurrir en fallas amdinistrativas por inadecuada salvaguarda y custodia de los documentos de la entidad y administrados por la entidad con información de terceros. (Utilización indebida de información oficial privilegiada)</v>
      </c>
      <c r="D9" s="260" t="str">
        <f>+'[13]IDENTIFICACIÓN DEL RIESGO'!F9</f>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
      <c r="E9" s="260" t="str">
        <f>+'[13]IDENTIFICACIÓN DEL RIESGO'!G9</f>
        <v xml:space="preserve">* Investigaciones disciplinarias a servidores públicos responsables.
* Pérdida procesal. 
* Desamparo de garantías. 
* Detrimento patrimonial. 
* Desgaste administrativo.
</v>
      </c>
      <c r="F9" s="261" t="str">
        <f>+'[13]PROBAB RIESGOS '!I8</f>
        <v>POSIBLE (3)</v>
      </c>
      <c r="G9" s="261" t="str">
        <f>+'[13]PROBAB RIESGOS '!I29</f>
        <v>MODERADO (3)</v>
      </c>
      <c r="H9" s="262" t="str">
        <f>+VLOOKUP(M41,$H$38:$I$62,2,0)</f>
        <v>ALTO</v>
      </c>
      <c r="I9" s="263" t="str">
        <f>+'[13]EVALUACION DE CONTROLES'!D7</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J9" s="263" t="s">
        <v>288</v>
      </c>
      <c r="K9" s="263" t="s">
        <v>289</v>
      </c>
      <c r="L9" s="257" t="str">
        <f>+VLOOKUP(O42,$H$38:$I$62,2,0)</f>
        <v>MODERADO</v>
      </c>
      <c r="M9" s="263" t="s">
        <v>290</v>
      </c>
      <c r="N9" s="263" t="str">
        <f>'[13]IDENTIFICACIÓN DEL RIESGO'!H9</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O9" s="263" t="s">
        <v>293</v>
      </c>
    </row>
    <row r="10" spans="1:21" ht="199.5" x14ac:dyDescent="0.25">
      <c r="A10" s="257" t="str">
        <f>'[13]IDENTIFICACIÓN DEL RIESGO'!A10</f>
        <v>RC5</v>
      </c>
      <c r="B10" s="258" t="str">
        <f>+'[13]IDENTIFICACIÓN DEL RIESGO'!B10</f>
        <v xml:space="preserve">RECURSOS FISICOS </v>
      </c>
      <c r="C10" s="259" t="str">
        <f>+'[13]IDENTIFICACIÓN DEL RIESGO'!D10</f>
        <v>Posibilidad de perdida de equipos y muebles derivadas del hurto de los mismos. (Peculado)</v>
      </c>
      <c r="D10" s="260" t="str">
        <f>+'[13]IDENTIFICACIÓN DEL RIESGO'!F10</f>
        <v xml:space="preserve">*Falta de control en el almacenamiento de muebles y enseres.
*Diferencias entre el inventario real  y los registros
*Controles de seguridad ineficientes.
*Abuso de confianza y abuso de autoridad.
*Controles ineficientes en la entrada y salida de bienes.
</v>
      </c>
      <c r="E10" s="260" t="str">
        <f>+'[13]IDENTIFICACIÓN DEL RIESGO'!G10</f>
        <v xml:space="preserve">* Detrimento patrimonial
* Disminución de activos.
* Afectación en la normal operación del instituto.
* Desgaste administrativo.
* Investigaciones disciplinarias o fiscales a responsables. </v>
      </c>
      <c r="F10" s="261" t="str">
        <f>+'[13]PROBAB RIESGOS '!I9</f>
        <v>IMPROBABLE (2)</v>
      </c>
      <c r="G10" s="261" t="str">
        <f>+'[13]PROBAB RIESGOS '!I30</f>
        <v>MAYOR (4)</v>
      </c>
      <c r="H10" s="262" t="str">
        <f>+VLOOKUP(M43,$H$38:$I$62,2,0)</f>
        <v>ALTO</v>
      </c>
      <c r="I10" s="263" t="str">
        <f>+'[13]EVALUACION DE CONTROLES'!D8</f>
        <v>* Garantizar la existencia de póliza de amparo de bienes vigente.</v>
      </c>
      <c r="J10" s="263" t="s">
        <v>288</v>
      </c>
      <c r="K10" s="263" t="s">
        <v>289</v>
      </c>
      <c r="L10" s="257" t="str">
        <f>+VLOOKUP(O38,$H$38:$I$62,2,0)</f>
        <v>MODERADO</v>
      </c>
      <c r="M10" s="263" t="s">
        <v>294</v>
      </c>
      <c r="N10" s="263" t="str">
        <f>'[13]IDENTIFICACIÓN DEL RIESGO'!H10</f>
        <v>* Garantizar la existencia de póliza de amparo de bienes vigente.</v>
      </c>
      <c r="O10" s="263" t="s">
        <v>295</v>
      </c>
    </row>
    <row r="11" spans="1:21" ht="240" x14ac:dyDescent="0.25">
      <c r="A11" s="257" t="str">
        <f>'[13]IDENTIFICACIÓN DEL RIESGO'!A11</f>
        <v>RC6</v>
      </c>
      <c r="B11" s="258" t="str">
        <f>+'[13]IDENTIFICACIÓN DEL RIESGO'!B11</f>
        <v>CONTRATACION</v>
      </c>
      <c r="C11" s="259" t="str">
        <f>+'[13]IDENTIFICACIÓN DEL RIESGO'!D11</f>
        <v>Posibilidad de incurrir en indebido tratamiento de los procesos de contratación para favorecer a proponentes o terceros sin el cumplimiento de los parametros y requisitos técnicos y legales establecidos. (Cohecho)</v>
      </c>
      <c r="D11" s="260" t="str">
        <f>+'[13]IDENTIFICACIÓN DEL RIESGO'!F11</f>
        <v xml:space="preserve">*Incumplimiento en la aplicación de la normatividad vigente.
*Omisión de obligaciones y responsabilidades.
*Creación de necesidades para favorecimiento a un tercero.
*Establecimiento por parte de la Entidad de requisitos habilitantes o evaluativos que favorezcan un proponente.
</v>
      </c>
      <c r="E11" s="260" t="str">
        <f>+'[13]IDENTIFICACIÓN DEL RIESGO'!G11</f>
        <v xml:space="preserve">* Perjuicio para el Instituto
* Exposición de recursos públicos y detrimento Patrimonial.
* Desgaste administrativo y financiero.
* Demandas o sanciones.
</v>
      </c>
      <c r="F11" s="261" t="str">
        <f>+'[13]PROBAB RIESGOS '!I10</f>
        <v>POSIBLE (3)</v>
      </c>
      <c r="G11" s="261" t="str">
        <f>+'[13]PROBAB RIESGOS '!I31</f>
        <v>MODERADO (3)</v>
      </c>
      <c r="H11" s="262" t="str">
        <f>+VLOOKUP(M44,$H$38:$I$62,2,0)</f>
        <v>ALTO</v>
      </c>
      <c r="I11" s="263" t="str">
        <f>+'[13]EVALUACION DE CONTROLES'!D9</f>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
      <c r="J11" s="263" t="s">
        <v>288</v>
      </c>
      <c r="K11" s="263" t="s">
        <v>289</v>
      </c>
      <c r="L11" s="257" t="str">
        <f>+VLOOKUP(O43,$H$38:$I$62,2,0)</f>
        <v>MODERADO</v>
      </c>
      <c r="M11" s="263" t="s">
        <v>290</v>
      </c>
      <c r="N11" s="263" t="str">
        <f>'[13]IDENTIFICACIÓN DEL RIESGO'!H11</f>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
      <c r="O11" s="263" t="s">
        <v>296</v>
      </c>
    </row>
    <row r="12" spans="1:21" ht="150" x14ac:dyDescent="0.25">
      <c r="A12" s="257" t="str">
        <f>'[13]IDENTIFICACIÓN DEL RIESGO'!A12</f>
        <v>RC7</v>
      </c>
      <c r="B12" s="258" t="str">
        <f>+'[13]IDENTIFICACIÓN DEL RIESGO'!B12</f>
        <v>CONTRATACION</v>
      </c>
      <c r="C12" s="259" t="str">
        <f>+'[13]IDENTIFICACIÓN DEL RIESGO'!D12</f>
        <v>Posibilidad de incurrir en omisión y favorecimiento de terceros por el Incumplimiento del objeto contractual o de las obligaciones del contrato por parte del contratista. (Cohecho)</v>
      </c>
      <c r="D12" s="260" t="str">
        <f>+'[13]IDENTIFICACIÓN DEL RIESGO'!F12</f>
        <v>*Fallas en el proceso de revisión por parte de los supervisores.
*Falta de monitoreo en el desarrollo de las actividades de los contratistas.
*Tráfico de influencias por favorecimiento propio o de terceros,</v>
      </c>
      <c r="E12" s="260" t="str">
        <f>+'[13]IDENTIFICACIÓN DEL RIESGO'!G12</f>
        <v xml:space="preserve">* Perjuicio para el Instituto.
* Detrimento Patrimonial.
* Desgaste administrativo y financiero.
</v>
      </c>
      <c r="F12" s="261" t="str">
        <f>+'[13]PROBAB RIESGOS '!I11</f>
        <v>POSIBLE (3)</v>
      </c>
      <c r="G12" s="261" t="str">
        <f>+'[13]PROBAB RIESGOS '!I32</f>
        <v>MODERADO (3)</v>
      </c>
      <c r="H12" s="262" t="str">
        <f>+VLOOKUP(M45,$H$38:$I$62,2,0)</f>
        <v>ALTO</v>
      </c>
      <c r="I12" s="263" t="str">
        <f>+'[13]EVALUACION DE CONTROLES'!D10</f>
        <v xml:space="preserve">* Verificación del cumplimiento de obligaciones por parte del supervisor.
* Revisión del cumplimiento de las responsabilidades del contratista por parte del área financiera y el ordenador del gasto.
</v>
      </c>
      <c r="J12" s="263" t="s">
        <v>288</v>
      </c>
      <c r="K12" s="263" t="s">
        <v>289</v>
      </c>
      <c r="L12" s="257" t="str">
        <f>+VLOOKUP(O44,$H$38:$I$62,2,0)</f>
        <v>MODERADO</v>
      </c>
      <c r="M12" s="263" t="s">
        <v>290</v>
      </c>
      <c r="N12" s="263" t="str">
        <f>'[13]IDENTIFICACIÓN DEL RIESGO'!H12</f>
        <v xml:space="preserve">* Verificación del cumplimiento de obligaciones por parte del supervisor.
* Revisión del cumplimiento de las responsabilidades del contratista por parte del área financiera y el ordenador del gasto.
</v>
      </c>
      <c r="O12" s="263" t="s">
        <v>296</v>
      </c>
    </row>
    <row r="13" spans="1:21" ht="75.75" customHeight="1" x14ac:dyDescent="0.25">
      <c r="A13" s="257" t="str">
        <f>'[13]IDENTIFICACIÓN DEL RIESGO'!A13</f>
        <v>RC8</v>
      </c>
      <c r="B13" s="258" t="str">
        <f>+'[13]IDENTIFICACIÓN DEL RIESGO'!B13</f>
        <v xml:space="preserve">ATENCION AL CLIENTE Y COMUNICACIONES </v>
      </c>
      <c r="C13" s="259" t="str">
        <f>+'[13]IDENTIFICACIÓN DEL RIESGO'!D13</f>
        <v>Posibilidad de incurrir en perdida  reputacional y economica por la omisión de respuestas oportunas y adecuadas dentro del manejo de PQR´s. (Disciplinario)</v>
      </c>
      <c r="D13" s="260" t="str">
        <f>+'[13]IDENTIFICACIÓN DEL RIESGO'!F13</f>
        <v xml:space="preserve">*Fallas administrativas.
*Omisión del procedimiento de atención al cliente y comunicaciones, resoluciones y directivas para la atención oportuna de las solicitudes.
*Debilidad en los procesos y en las etapas de seguimiento.
</v>
      </c>
      <c r="E13" s="260" t="str">
        <f>+'[13]IDENTIFICACIÓN DEL RIESGO'!G13</f>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
      <c r="F13" s="261" t="str">
        <f>+'[13]PROBAB RIESGOS '!I12</f>
        <v>PROBABLE (4)</v>
      </c>
      <c r="G13" s="261" t="str">
        <f>+'[13]PROBAB RIESGOS '!I33</f>
        <v>MODERADO (3)</v>
      </c>
      <c r="H13" s="262" t="str">
        <f>+VLOOKUP(H45,$H$38:$I$62,2,0)</f>
        <v>ALTO</v>
      </c>
      <c r="I13" s="263" t="str">
        <f>+'[13]EVALUACION DE CONTROLES'!D11</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J13" s="263" t="s">
        <v>297</v>
      </c>
      <c r="K13" s="263" t="s">
        <v>298</v>
      </c>
      <c r="L13" s="257" t="str">
        <f>+VLOOKUP(O44,$H$38:$I$62,2,0)</f>
        <v>MODERADO</v>
      </c>
      <c r="M13" s="263" t="s">
        <v>290</v>
      </c>
      <c r="N13" s="263" t="str">
        <f>'[13]IDENTIFICACIÓN DEL RIESGO'!H13</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O13" s="263" t="s">
        <v>299</v>
      </c>
    </row>
    <row r="14" spans="1:21" ht="356.25" x14ac:dyDescent="0.25">
      <c r="A14" s="257" t="str">
        <f>'[13]IDENTIFICACIÓN DEL RIESGO'!A14</f>
        <v>RC9</v>
      </c>
      <c r="B14" s="258" t="str">
        <f>+'[13]IDENTIFICACIÓN DEL RIESGO'!B14</f>
        <v xml:space="preserve">GESTION FINANCIACION </v>
      </c>
      <c r="C14" s="259" t="str">
        <f>+'[13]IDENTIFICACIÓN DEL RIESGO'!D14</f>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
      <c r="D14" s="260" t="str">
        <f>+'[13]IDENTIFICACIÓN DEL RIESGO'!F14</f>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
      <c r="E14" s="260" t="str">
        <f>+'[13]IDENTIFICACIÓN DEL RIESGO'!G14</f>
        <v xml:space="preserve">* Perdida Reputacional.
* Incumplimiento de inversiones y posible detrimento patrimonial.
* Deterioro y posible pérdida de activos de la entidad.
* Iliquidez del instituto.
* Disminución de la rentabilidad.
* Aumento de los índices de cartera vencida.
</v>
      </c>
      <c r="F14" s="261" t="str">
        <f>+'[13]PROBAB RIESGOS '!I13</f>
        <v>IMPROBABLE (2)</v>
      </c>
      <c r="G14" s="261" t="str">
        <f>+'[13]PROBAB RIESGOS '!I34</f>
        <v>MAYOR (4)</v>
      </c>
      <c r="H14" s="262" t="str">
        <f t="shared" ref="H14" si="0">+VLOOKUP(M46,$H$38:$I$62,2,0)</f>
        <v>ALTO</v>
      </c>
      <c r="I14" s="263" t="str">
        <f>+'[13]EVALUACION DE CONTROLES'!D12</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J14" s="263" t="s">
        <v>288</v>
      </c>
      <c r="K14" s="263" t="s">
        <v>289</v>
      </c>
      <c r="L14" s="257" t="str">
        <f>+VLOOKUP(O46,$H$38:$I$62,2,0)</f>
        <v>MODERADO</v>
      </c>
      <c r="M14" s="263" t="s">
        <v>294</v>
      </c>
      <c r="N14" s="263" t="str">
        <f>'[13]IDENTIFICACIÓN DEL RIESGO'!H14</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O14" s="263" t="s">
        <v>300</v>
      </c>
    </row>
    <row r="15" spans="1:21" ht="228" x14ac:dyDescent="0.25">
      <c r="A15" s="257" t="str">
        <f>'[13]IDENTIFICACIÓN DEL RIESGO'!A15</f>
        <v>RC10</v>
      </c>
      <c r="B15" s="258" t="str">
        <f>+'[13]IDENTIFICACIÓN DEL RIESGO'!B15</f>
        <v xml:space="preserve">GESTION TECNOLOGICA </v>
      </c>
      <c r="C15" s="259" t="str">
        <f>+'[13]IDENTIFICACIÓN DEL RIESGO'!D15</f>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
      <c r="D15" s="260" t="str">
        <f>+'[13]IDENTIFICACIÓN DEL RIESGO'!F15</f>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
      <c r="E15" s="260" t="str">
        <f>+'[13]IDENTIFICACIÓN DEL RIESGO'!G15</f>
        <v xml:space="preserve">* Información no confiable
* Pérdida de imagen institucional 
* Investigaciones disciplinarias.
* Detrimento Patrimonial.
</v>
      </c>
      <c r="F15" s="261" t="str">
        <f>+'[13]PROBAB RIESGOS '!I14</f>
        <v>IMPROBABLE (2)</v>
      </c>
      <c r="G15" s="261" t="str">
        <f>+'[13]PROBAB RIESGOS '!I35</f>
        <v>MAYOR 4</v>
      </c>
      <c r="H15" s="262" t="str">
        <f>+VLOOKUP(H53,$H$38:$I$62,2,0)</f>
        <v>EXTREMO</v>
      </c>
      <c r="I15" s="263" t="str">
        <f>+'[13]EVALUACION DE CONTROLES'!D13</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J15" s="263" t="s">
        <v>288</v>
      </c>
      <c r="K15" s="263" t="s">
        <v>289</v>
      </c>
      <c r="L15" s="257" t="str">
        <f>+VLOOKUP(O46,$H$38:$I$62,2,0)</f>
        <v>MODERADO</v>
      </c>
      <c r="M15" s="263" t="s">
        <v>290</v>
      </c>
      <c r="N15" s="263" t="str">
        <f>'[13]IDENTIFICACIÓN DEL RIESGO'!H15</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O15" s="263" t="s">
        <v>301</v>
      </c>
    </row>
    <row r="16" spans="1:21" ht="129.75" customHeight="1" x14ac:dyDescent="0.25">
      <c r="A16" s="257" t="str">
        <f>'[13]IDENTIFICACIÓN DEL RIESGO'!A16</f>
        <v>RC11</v>
      </c>
      <c r="B16" s="258" t="str">
        <f>+'[13]IDENTIFICACIÓN DEL RIESGO'!B16</f>
        <v xml:space="preserve">ADMINISTRACION DEL TALENTO HUMANO </v>
      </c>
      <c r="C16" s="259" t="str">
        <f>+'[13]IDENTIFICACIÓN DEL RIESGO'!D16</f>
        <v>Posibilidad de incurrir en falsedad ideológica o material por la liquidación y pago incorrecta de nómina y prestaciones sociales. (Detrimento Patrimonial - Disciplinario)</v>
      </c>
      <c r="D16" s="260" t="str">
        <f>+'[13]IDENTIFICACIÓN DEL RIESGO'!F16</f>
        <v xml:space="preserve">* Reporte inadecuado a talento humano de novedades. 
* Omisión del  registro de novedades de nómina en el sistema. 
* Fallas del sistema en la parametrización y liquidación de valores (módulo human solution IAS).
</v>
      </c>
      <c r="E16" s="260" t="str">
        <f>+'[13]IDENTIFICACIÓN DEL RIESGO'!G16</f>
        <v xml:space="preserve">* Pérdidas Económicas. 
* Investigaciones disciplinarias, fiscales y/o penales a los servidores públicos responsables.
* Pérdida de credibilidad y pérdida de confianza.
</v>
      </c>
      <c r="F16" s="261" t="str">
        <f>+'[13]PROBAB RIESGOS '!I15</f>
        <v>IMPROBABLE (2)</v>
      </c>
      <c r="G16" s="261" t="str">
        <f>+'[13]PROBAB RIESGOS '!I36</f>
        <v>MODERADO 3</v>
      </c>
      <c r="H16" s="257" t="str">
        <f>VLOOKUP(H55,H38:I62,2,FALSE)</f>
        <v>MODERADO</v>
      </c>
      <c r="I16" s="263" t="str">
        <f>+'[13]EVALUACION DE CONTROLES'!D14</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J16" s="263" t="s">
        <v>302</v>
      </c>
      <c r="K16" s="263" t="s">
        <v>298</v>
      </c>
      <c r="L16" s="257" t="str">
        <f>+VLOOKUP(O47,$H$38:$I$62,2,0)</f>
        <v>BAJO</v>
      </c>
      <c r="M16" s="263" t="s">
        <v>294</v>
      </c>
      <c r="N16" s="263" t="str">
        <f>'[13]IDENTIFICACIÓN DEL RIESGO'!H16</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O16" s="263" t="s">
        <v>303</v>
      </c>
    </row>
    <row r="17" ht="57" customHeight="1" x14ac:dyDescent="0.25"/>
    <row r="38" spans="3:18" x14ac:dyDescent="0.25">
      <c r="C38" s="265" t="s">
        <v>304</v>
      </c>
      <c r="D38" s="265"/>
      <c r="E38" s="265"/>
      <c r="F38" s="265" t="s">
        <v>305</v>
      </c>
      <c r="G38" s="265"/>
      <c r="H38" s="265" t="str">
        <f>CONCATENATE(C38,F38)</f>
        <v>CASI SEGURO (5)CATASTRÓFICO (5)</v>
      </c>
      <c r="I38" s="265" t="s">
        <v>306</v>
      </c>
      <c r="J38" s="265" t="str">
        <f>+VLOOKUP(M38,$H$38:$I$62,2,0)</f>
        <v>ALTO</v>
      </c>
      <c r="K38" s="265"/>
      <c r="L38" s="265"/>
      <c r="M38" s="265" t="str">
        <f>+CONCATENATE(F6,G6)</f>
        <v>POSIBLE (3)MODERADO (3)</v>
      </c>
      <c r="O38" s="252" t="str">
        <f>+CONCATENATE(J6,K6)</f>
        <v>IMPROBABLE (2)MODERADO (3)</v>
      </c>
      <c r="P38" s="252" t="s">
        <v>307</v>
      </c>
      <c r="R38" s="252" t="s">
        <v>308</v>
      </c>
    </row>
    <row r="39" spans="3:18" x14ac:dyDescent="0.25">
      <c r="C39" s="265" t="s">
        <v>309</v>
      </c>
      <c r="D39" s="265"/>
      <c r="E39" s="265"/>
      <c r="F39" s="265" t="s">
        <v>310</v>
      </c>
      <c r="G39" s="265"/>
      <c r="H39" s="265" t="str">
        <f>CONCATENATE(C38,F39)</f>
        <v>CASI SEGURO (5)MAYOR (4)</v>
      </c>
      <c r="I39" s="265" t="s">
        <v>306</v>
      </c>
      <c r="J39" s="209"/>
      <c r="K39" s="209"/>
      <c r="L39" s="209"/>
      <c r="M39" s="265" t="str">
        <f>+CONCATENATE(F7,G7)</f>
        <v>POSIBLE (3)MODERADO (3)</v>
      </c>
      <c r="O39" s="252" t="str">
        <f>+CONCATENATE(J8,K8)</f>
        <v/>
      </c>
      <c r="P39" s="266" t="s">
        <v>311</v>
      </c>
      <c r="R39" s="252" t="s">
        <v>290</v>
      </c>
    </row>
    <row r="40" spans="3:18" x14ac:dyDescent="0.25">
      <c r="C40" s="265" t="s">
        <v>297</v>
      </c>
      <c r="D40" s="265"/>
      <c r="E40" s="265"/>
      <c r="F40" s="265" t="s">
        <v>289</v>
      </c>
      <c r="G40" s="265"/>
      <c r="H40" s="265" t="str">
        <f>CONCATENATE(C38,F40)</f>
        <v>CASI SEGURO (5)MODERADO (3)</v>
      </c>
      <c r="I40" s="265" t="s">
        <v>306</v>
      </c>
      <c r="J40" s="265"/>
      <c r="K40" s="265"/>
      <c r="L40" s="265"/>
      <c r="M40" s="265" t="str">
        <f>+CONCATENATE(F8,G8)</f>
        <v>POSIBLE (3)MODERADO (3)</v>
      </c>
      <c r="O40" s="252" t="str">
        <f>+CONCATENATE(J9,K9)</f>
        <v>IMPROBABLE (2)MODERADO (3)</v>
      </c>
      <c r="P40" s="252" t="s">
        <v>312</v>
      </c>
      <c r="R40" s="252" t="s">
        <v>294</v>
      </c>
    </row>
    <row r="41" spans="3:18" x14ac:dyDescent="0.25">
      <c r="C41" s="265" t="s">
        <v>288</v>
      </c>
      <c r="D41" s="265"/>
      <c r="E41" s="265"/>
      <c r="F41" s="265" t="s">
        <v>298</v>
      </c>
      <c r="G41" s="265"/>
      <c r="H41" s="265" t="str">
        <f>CONCATENATE(C38,F41)</f>
        <v>CASI SEGURO (5)MENOR (2)</v>
      </c>
      <c r="I41" s="265" t="s">
        <v>313</v>
      </c>
      <c r="J41" s="265"/>
      <c r="K41" s="265"/>
      <c r="L41" s="265"/>
      <c r="M41" s="265" t="str">
        <f>+CONCATENATE(F9,G9)</f>
        <v>POSIBLE (3)MODERADO (3)</v>
      </c>
      <c r="O41" s="252" t="e">
        <f>+CONCATENATE(#REF!,#REF!)</f>
        <v>#REF!</v>
      </c>
      <c r="P41" s="252" t="s">
        <v>314</v>
      </c>
      <c r="R41" s="252" t="s">
        <v>315</v>
      </c>
    </row>
    <row r="42" spans="3:18" x14ac:dyDescent="0.25">
      <c r="C42" s="265" t="s">
        <v>302</v>
      </c>
      <c r="D42" s="265"/>
      <c r="E42" s="265"/>
      <c r="F42" s="265" t="s">
        <v>316</v>
      </c>
      <c r="G42" s="265"/>
      <c r="H42" s="265" t="str">
        <f>CONCATENATE(C38,F42)</f>
        <v>CASI SEGURO (5)INSIGNIFICANTE (1)</v>
      </c>
      <c r="I42" s="265" t="s">
        <v>313</v>
      </c>
      <c r="J42" s="265"/>
      <c r="K42" s="265"/>
      <c r="L42" s="265"/>
      <c r="M42" s="265" t="e">
        <f>+CONCATENATE(#REF!,#REF!)</f>
        <v>#REF!</v>
      </c>
      <c r="O42" s="252" t="str">
        <f>+CONCATENATE(J10,K10)</f>
        <v>IMPROBABLE (2)MODERADO (3)</v>
      </c>
      <c r="P42" s="266" t="s">
        <v>317</v>
      </c>
    </row>
    <row r="43" spans="3:18" x14ac:dyDescent="0.25">
      <c r="C43" s="265"/>
      <c r="D43" s="265"/>
      <c r="E43" s="265"/>
      <c r="F43" s="265"/>
      <c r="G43" s="265"/>
      <c r="H43" s="265" t="str">
        <f>CONCATENATE($C$39,F38)</f>
        <v>PROBABLE (4)CATASTRÓFICO (5)</v>
      </c>
      <c r="I43" s="265" t="s">
        <v>306</v>
      </c>
      <c r="J43" s="265"/>
      <c r="K43" s="265"/>
      <c r="L43" s="265"/>
      <c r="M43" s="265" t="str">
        <f>+CONCATENATE(F10,G10)</f>
        <v>IMPROBABLE (2)MAYOR (4)</v>
      </c>
      <c r="O43" s="252" t="str">
        <f>+CONCATENATE(J11,K11)</f>
        <v>IMPROBABLE (2)MODERADO (3)</v>
      </c>
      <c r="P43" s="266" t="s">
        <v>318</v>
      </c>
    </row>
    <row r="44" spans="3:18" x14ac:dyDescent="0.25">
      <c r="C44" s="265"/>
      <c r="D44" s="265"/>
      <c r="E44" s="265"/>
      <c r="F44" s="265"/>
      <c r="G44" s="265"/>
      <c r="H44" s="265" t="str">
        <f>CONCATENATE(C39,F39)</f>
        <v>PROBABLE (4)MAYOR (4)</v>
      </c>
      <c r="I44" s="265" t="s">
        <v>306</v>
      </c>
      <c r="J44" s="265"/>
      <c r="K44" s="265"/>
      <c r="L44" s="265"/>
      <c r="M44" s="265" t="str">
        <f>+CONCATENATE(F11,G11)</f>
        <v>POSIBLE (3)MODERADO (3)</v>
      </c>
      <c r="O44" s="252" t="str">
        <f>+CONCATENATE(J13,K13)</f>
        <v>POSIBLE (3)MENOR (2)</v>
      </c>
    </row>
    <row r="45" spans="3:18" x14ac:dyDescent="0.25">
      <c r="C45" s="265"/>
      <c r="D45" s="265"/>
      <c r="E45" s="265"/>
      <c r="F45" s="265"/>
      <c r="G45" s="265"/>
      <c r="H45" s="265" t="str">
        <f>CONCATENATE($C39,F40)</f>
        <v>PROBABLE (4)MODERADO (3)</v>
      </c>
      <c r="I45" s="265" t="s">
        <v>313</v>
      </c>
      <c r="J45" s="265"/>
      <c r="K45" s="265"/>
      <c r="L45" s="265"/>
      <c r="M45" s="265" t="str">
        <f>+CONCATENATE(F13,G13)</f>
        <v>PROBABLE (4)MODERADO (3)</v>
      </c>
      <c r="O45" s="252" t="str">
        <f>+CONCATENATE(J14,K14)</f>
        <v>IMPROBABLE (2)MODERADO (3)</v>
      </c>
    </row>
    <row r="46" spans="3:18" x14ac:dyDescent="0.25">
      <c r="C46" s="265"/>
      <c r="D46" s="265"/>
      <c r="E46" s="265"/>
      <c r="F46" s="265"/>
      <c r="G46" s="265"/>
      <c r="H46" s="265" t="str">
        <f>CONCATENATE($C39,F41)</f>
        <v>PROBABLE (4)MENOR (2)</v>
      </c>
      <c r="I46" s="265" t="s">
        <v>313</v>
      </c>
      <c r="J46" s="265"/>
      <c r="K46" s="265"/>
      <c r="L46" s="265"/>
      <c r="M46" s="265" t="str">
        <f>+CONCATENATE(F14,G14)</f>
        <v>IMPROBABLE (2)MAYOR (4)</v>
      </c>
      <c r="O46" s="252" t="str">
        <f>+CONCATENATE(J15,K15)</f>
        <v>IMPROBABLE (2)MODERADO (3)</v>
      </c>
    </row>
    <row r="47" spans="3:18" x14ac:dyDescent="0.25">
      <c r="C47" s="265"/>
      <c r="D47" s="265"/>
      <c r="E47" s="265"/>
      <c r="F47" s="265"/>
      <c r="G47" s="265"/>
      <c r="H47" s="265" t="str">
        <f>CONCATENATE($C39,F42)</f>
        <v>PROBABLE (4)INSIGNIFICANTE (1)</v>
      </c>
      <c r="I47" s="265" t="s">
        <v>319</v>
      </c>
      <c r="J47" s="265"/>
      <c r="K47" s="265"/>
      <c r="L47" s="265"/>
      <c r="M47" s="265" t="str">
        <f>+CONCATENATE(F15,G15)</f>
        <v>IMPROBABLE (2)MAYOR 4</v>
      </c>
      <c r="O47" s="252" t="str">
        <f>+CONCATENATE(J16,K16)</f>
        <v>RARA VEZ (1)MENOR (2)</v>
      </c>
    </row>
    <row r="48" spans="3:18" x14ac:dyDescent="0.25">
      <c r="C48" s="265"/>
      <c r="D48" s="265"/>
      <c r="E48" s="265"/>
      <c r="F48" s="265"/>
      <c r="G48" s="265"/>
      <c r="H48" s="265" t="str">
        <f>CONCATENATE($C$40,F38)</f>
        <v>POSIBLE (3)CATASTRÓFICO (5)</v>
      </c>
      <c r="I48" s="265" t="s">
        <v>306</v>
      </c>
      <c r="J48" s="265"/>
      <c r="K48" s="265"/>
      <c r="L48" s="265"/>
      <c r="M48" s="265" t="str">
        <f>+CONCATENATE(F16,G16)</f>
        <v>IMPROBABLE (2)MODERADO 3</v>
      </c>
      <c r="O48" s="252" t="e">
        <f>+CONCATENATE(#REF!,#REF!)</f>
        <v>#REF!</v>
      </c>
    </row>
    <row r="49" spans="3:15" x14ac:dyDescent="0.25">
      <c r="C49" s="265"/>
      <c r="D49" s="265"/>
      <c r="E49" s="265"/>
      <c r="F49" s="265"/>
      <c r="G49" s="265"/>
      <c r="H49" s="265" t="str">
        <f t="shared" ref="H49:H52" si="1">CONCATENATE($C$40,F39)</f>
        <v>POSIBLE (3)MAYOR (4)</v>
      </c>
      <c r="I49" s="265" t="s">
        <v>306</v>
      </c>
      <c r="J49" s="265"/>
      <c r="K49" s="265"/>
      <c r="L49" s="265"/>
      <c r="M49" s="265" t="e">
        <f>+CONCATENATE(#REF!,#REF!)</f>
        <v>#REF!</v>
      </c>
      <c r="O49" s="252" t="e">
        <f>+CONCATENATE(#REF!,#REF!)</f>
        <v>#REF!</v>
      </c>
    </row>
    <row r="50" spans="3:15" x14ac:dyDescent="0.25">
      <c r="C50" s="265"/>
      <c r="D50" s="265"/>
      <c r="E50" s="265"/>
      <c r="F50" s="265"/>
      <c r="G50" s="265"/>
      <c r="H50" s="265" t="str">
        <f t="shared" si="1"/>
        <v>POSIBLE (3)MODERADO (3)</v>
      </c>
      <c r="I50" s="265" t="s">
        <v>313</v>
      </c>
      <c r="J50" s="265"/>
      <c r="K50" s="265"/>
      <c r="L50" s="265"/>
      <c r="M50" s="265" t="e">
        <f>+CONCATENATE(#REF!,#REF!)</f>
        <v>#REF!</v>
      </c>
      <c r="O50" s="252" t="e">
        <f>+CONCATENATE(#REF!,#REF!)</f>
        <v>#REF!</v>
      </c>
    </row>
    <row r="51" spans="3:15" x14ac:dyDescent="0.25">
      <c r="C51" s="265"/>
      <c r="D51" s="265"/>
      <c r="E51" s="265"/>
      <c r="F51" s="265"/>
      <c r="G51" s="265"/>
      <c r="H51" s="265" t="str">
        <f t="shared" si="1"/>
        <v>POSIBLE (3)MENOR (2)</v>
      </c>
      <c r="I51" s="265" t="s">
        <v>319</v>
      </c>
      <c r="J51" s="265"/>
      <c r="K51" s="265"/>
      <c r="L51" s="265"/>
      <c r="M51" s="265" t="e">
        <f>+CONCATENATE(#REF!,#REF!)</f>
        <v>#REF!</v>
      </c>
      <c r="O51" s="252" t="e">
        <f>+CONCATENATE(#REF!,#REF!)</f>
        <v>#REF!</v>
      </c>
    </row>
    <row r="52" spans="3:15" x14ac:dyDescent="0.25">
      <c r="C52" s="265"/>
      <c r="D52" s="265"/>
      <c r="E52" s="265"/>
      <c r="F52" s="265"/>
      <c r="G52" s="265"/>
      <c r="H52" s="265" t="str">
        <f t="shared" si="1"/>
        <v>POSIBLE (3)INSIGNIFICANTE (1)</v>
      </c>
      <c r="I52" s="265" t="s">
        <v>320</v>
      </c>
      <c r="J52" s="265"/>
      <c r="K52" s="265"/>
      <c r="L52" s="265"/>
      <c r="M52" s="265" t="e">
        <f>+CONCATENATE(#REF!,#REF!)</f>
        <v>#REF!</v>
      </c>
      <c r="O52" s="252" t="e">
        <f>+CONCATENATE(#REF!,#REF!)</f>
        <v>#REF!</v>
      </c>
    </row>
    <row r="53" spans="3:15" x14ac:dyDescent="0.25">
      <c r="C53" s="265"/>
      <c r="D53" s="265"/>
      <c r="E53" s="265"/>
      <c r="F53" s="265"/>
      <c r="G53" s="265"/>
      <c r="H53" s="265" t="str">
        <f>CONCATENATE($C$41,F38)</f>
        <v>IMPROBABLE (2)CATASTRÓFICO (5)</v>
      </c>
      <c r="I53" s="265" t="s">
        <v>306</v>
      </c>
      <c r="J53" s="265"/>
      <c r="K53" s="265"/>
      <c r="L53" s="265"/>
      <c r="M53" s="265" t="e">
        <f>+CONCATENATE(#REF!,#REF!)</f>
        <v>#REF!</v>
      </c>
      <c r="O53" s="252" t="e">
        <f>+CONCATENATE(#REF!,#REF!)</f>
        <v>#REF!</v>
      </c>
    </row>
    <row r="54" spans="3:15" x14ac:dyDescent="0.25">
      <c r="C54" s="265"/>
      <c r="D54" s="265"/>
      <c r="E54" s="265"/>
      <c r="F54" s="265"/>
      <c r="G54" s="265"/>
      <c r="H54" s="265" t="str">
        <f t="shared" ref="H54:H57" si="2">CONCATENATE($C$41,F39)</f>
        <v>IMPROBABLE (2)MAYOR (4)</v>
      </c>
      <c r="I54" s="265" t="s">
        <v>313</v>
      </c>
      <c r="J54" s="265"/>
      <c r="K54" s="265"/>
      <c r="L54" s="265"/>
      <c r="M54" s="265" t="e">
        <f>+CONCATENATE(#REF!,#REF!)</f>
        <v>#REF!</v>
      </c>
      <c r="O54" s="252" t="e">
        <f>+CONCATENATE(#REF!,#REF!)</f>
        <v>#REF!</v>
      </c>
    </row>
    <row r="55" spans="3:15" x14ac:dyDescent="0.25">
      <c r="C55" s="265"/>
      <c r="D55" s="265"/>
      <c r="E55" s="265"/>
      <c r="F55" s="265"/>
      <c r="G55" s="265"/>
      <c r="H55" s="265" t="str">
        <f t="shared" si="2"/>
        <v>IMPROBABLE (2)MODERADO (3)</v>
      </c>
      <c r="I55" s="265" t="s">
        <v>319</v>
      </c>
      <c r="J55" s="265"/>
      <c r="K55" s="265"/>
      <c r="L55" s="265"/>
      <c r="M55" s="265" t="e">
        <f>+CONCATENATE(#REF!,#REF!)</f>
        <v>#REF!</v>
      </c>
      <c r="O55" s="252" t="e">
        <f>+CONCATENATE(#REF!,#REF!)</f>
        <v>#REF!</v>
      </c>
    </row>
    <row r="56" spans="3:15" x14ac:dyDescent="0.25">
      <c r="C56" s="265"/>
      <c r="D56" s="265"/>
      <c r="E56" s="265"/>
      <c r="F56" s="265"/>
      <c r="G56" s="265"/>
      <c r="H56" s="265" t="str">
        <f t="shared" si="2"/>
        <v>IMPROBABLE (2)MENOR (2)</v>
      </c>
      <c r="I56" s="265" t="s">
        <v>320</v>
      </c>
      <c r="J56" s="265"/>
      <c r="K56" s="265"/>
      <c r="L56" s="265"/>
      <c r="M56" s="265" t="e">
        <f>+CONCATENATE(#REF!,#REF!)</f>
        <v>#REF!</v>
      </c>
      <c r="O56" s="252" t="e">
        <f>+CONCATENATE(#REF!,#REF!)</f>
        <v>#REF!</v>
      </c>
    </row>
    <row r="57" spans="3:15" x14ac:dyDescent="0.25">
      <c r="C57" s="265"/>
      <c r="D57" s="265"/>
      <c r="E57" s="265"/>
      <c r="F57" s="265"/>
      <c r="G57" s="265"/>
      <c r="H57" s="265" t="str">
        <f t="shared" si="2"/>
        <v>IMPROBABLE (2)INSIGNIFICANTE (1)</v>
      </c>
      <c r="I57" s="265" t="s">
        <v>320</v>
      </c>
      <c r="J57" s="265"/>
      <c r="K57" s="265"/>
      <c r="L57" s="265"/>
      <c r="M57" s="265" t="e">
        <f>+CONCATENATE(#REF!,#REF!)</f>
        <v>#REF!</v>
      </c>
      <c r="O57" s="252" t="e">
        <f>+CONCATENATE(#REF!,#REF!)</f>
        <v>#REF!</v>
      </c>
    </row>
    <row r="58" spans="3:15" x14ac:dyDescent="0.25">
      <c r="C58" s="265"/>
      <c r="D58" s="265"/>
      <c r="E58" s="265"/>
      <c r="F58" s="265"/>
      <c r="G58" s="265"/>
      <c r="H58" s="265" t="str">
        <f>CONCATENATE($C$42,F38)</f>
        <v>RARA VEZ (1)CATASTRÓFICO (5)</v>
      </c>
      <c r="I58" s="265" t="s">
        <v>313</v>
      </c>
      <c r="J58" s="265"/>
      <c r="K58" s="265"/>
      <c r="L58" s="265"/>
      <c r="M58" s="265" t="e">
        <f>+CONCATENATE(#REF!,#REF!)</f>
        <v>#REF!</v>
      </c>
      <c r="O58" s="252" t="e">
        <f>+CONCATENATE(#REF!,#REF!)</f>
        <v>#REF!</v>
      </c>
    </row>
    <row r="59" spans="3:15" x14ac:dyDescent="0.25">
      <c r="C59" s="265"/>
      <c r="D59" s="265"/>
      <c r="E59" s="265"/>
      <c r="F59" s="265"/>
      <c r="G59" s="265"/>
      <c r="H59" s="265" t="str">
        <f t="shared" ref="H59:H62" si="3">CONCATENATE($C$42,F39)</f>
        <v>RARA VEZ (1)MAYOR (4)</v>
      </c>
      <c r="I59" s="265" t="s">
        <v>313</v>
      </c>
      <c r="J59" s="265"/>
      <c r="K59" s="265"/>
      <c r="L59" s="265"/>
      <c r="M59" s="265" t="e">
        <f>+CONCATENATE(#REF!,#REF!)</f>
        <v>#REF!</v>
      </c>
      <c r="O59" s="252" t="e">
        <f>+CONCATENATE(#REF!,#REF!)</f>
        <v>#REF!</v>
      </c>
    </row>
    <row r="60" spans="3:15" x14ac:dyDescent="0.25">
      <c r="C60" s="265"/>
      <c r="D60" s="265"/>
      <c r="E60" s="265"/>
      <c r="F60" s="265"/>
      <c r="G60" s="265"/>
      <c r="H60" s="265" t="str">
        <f t="shared" si="3"/>
        <v>RARA VEZ (1)MODERADO (3)</v>
      </c>
      <c r="I60" s="265" t="s">
        <v>319</v>
      </c>
      <c r="J60" s="265"/>
      <c r="K60" s="265"/>
      <c r="L60" s="265"/>
      <c r="M60" s="265" t="e">
        <f>+CONCATENATE(#REF!,#REF!)</f>
        <v>#REF!</v>
      </c>
    </row>
    <row r="61" spans="3:15" x14ac:dyDescent="0.25">
      <c r="C61" s="265"/>
      <c r="D61" s="265"/>
      <c r="E61" s="265"/>
      <c r="F61" s="265"/>
      <c r="G61" s="265"/>
      <c r="H61" s="265" t="str">
        <f t="shared" si="3"/>
        <v>RARA VEZ (1)MENOR (2)</v>
      </c>
      <c r="I61" s="265" t="s">
        <v>320</v>
      </c>
      <c r="J61" s="265"/>
      <c r="K61" s="265"/>
      <c r="L61" s="265"/>
      <c r="M61" s="265" t="e">
        <f>+CONCATENATE(#REF!,#REF!)</f>
        <v>#REF!</v>
      </c>
    </row>
    <row r="62" spans="3:15" x14ac:dyDescent="0.25">
      <c r="C62" s="265"/>
      <c r="D62" s="265"/>
      <c r="E62" s="265"/>
      <c r="F62" s="265"/>
      <c r="G62" s="265"/>
      <c r="H62" s="265" t="str">
        <f t="shared" si="3"/>
        <v>RARA VEZ (1)INSIGNIFICANTE (1)</v>
      </c>
      <c r="I62" s="265" t="s">
        <v>320</v>
      </c>
      <c r="J62" s="265"/>
      <c r="K62" s="265"/>
      <c r="L62" s="265"/>
      <c r="M62" s="265" t="e">
        <f>+CONCATENATE(#REF!,#REF!)</f>
        <v>#REF!</v>
      </c>
    </row>
    <row r="63" spans="3:15" x14ac:dyDescent="0.25">
      <c r="C63" s="265"/>
      <c r="D63" s="265"/>
      <c r="E63" s="265"/>
      <c r="F63" s="265"/>
      <c r="G63" s="265"/>
      <c r="H63" s="265"/>
      <c r="I63" s="265"/>
      <c r="J63" s="265"/>
      <c r="K63" s="265"/>
      <c r="L63" s="265"/>
      <c r="M63" s="265"/>
    </row>
  </sheetData>
  <sheetProtection algorithmName="SHA-512" hashValue="2hTd0XLRZ1mOEmfv+zmSuWKjqxmM+Zgay5MmCD1H13jj6yJoFOA1oqNPhFJA9q6ypwl+QDzrsL5l9RaYOvj1hg==" saltValue="BZeqZoEMwHIqO7jfIuhEeA==" spinCount="100000" sheet="1" objects="1" scenarios="1"/>
  <autoFilter ref="A5:U16"/>
  <dataConsolidate/>
  <mergeCells count="20">
    <mergeCell ref="J4:K4"/>
    <mergeCell ref="L4:L5"/>
    <mergeCell ref="M4:M5"/>
    <mergeCell ref="N4:N5"/>
    <mergeCell ref="F4:G4"/>
    <mergeCell ref="A1:C3"/>
    <mergeCell ref="D1:H1"/>
    <mergeCell ref="I1:M3"/>
    <mergeCell ref="N1:O1"/>
    <mergeCell ref="D2:H3"/>
    <mergeCell ref="N2:O2"/>
    <mergeCell ref="N3:O3"/>
    <mergeCell ref="A4:A5"/>
    <mergeCell ref="B4:B5"/>
    <mergeCell ref="C4:C5"/>
    <mergeCell ref="D4:D5"/>
    <mergeCell ref="E4:E5"/>
    <mergeCell ref="O4:O5"/>
    <mergeCell ref="H4:H5"/>
    <mergeCell ref="I4:I5"/>
  </mergeCells>
  <conditionalFormatting sqref="L6 H6:H15 L8:L16">
    <cfRule type="containsText" dxfId="11" priority="9" operator="containsText" text="MODERADO">
      <formula>NOT(ISERROR(SEARCH("MODERADO",H6)))</formula>
    </cfRule>
    <cfRule type="containsText" dxfId="10" priority="10" operator="containsText" text="ALTO">
      <formula>NOT(ISERROR(SEARCH("ALTO",H6)))</formula>
    </cfRule>
    <cfRule type="containsText" dxfId="9" priority="11" operator="containsText" text="BAJO">
      <formula>NOT(ISERROR(SEARCH("BAJO",H6)))</formula>
    </cfRule>
    <cfRule type="containsText" dxfId="8" priority="12" operator="containsText" text="EXTREMO">
      <formula>NOT(ISERROR(SEARCH("EXTREMO",H6)))</formula>
    </cfRule>
  </conditionalFormatting>
  <conditionalFormatting sqref="H16">
    <cfRule type="containsText" dxfId="7" priority="5" operator="containsText" text="MODERADO">
      <formula>NOT(ISERROR(SEARCH("MODERADO",H16)))</formula>
    </cfRule>
    <cfRule type="containsText" dxfId="6" priority="6" operator="containsText" text="ALTO">
      <formula>NOT(ISERROR(SEARCH("ALTO",H16)))</formula>
    </cfRule>
    <cfRule type="containsText" dxfId="5" priority="7" operator="containsText" text="BAJO">
      <formula>NOT(ISERROR(SEARCH("BAJO",H16)))</formula>
    </cfRule>
    <cfRule type="containsText" dxfId="4" priority="8" operator="containsText" text="EXTREMO">
      <formula>NOT(ISERROR(SEARCH("EXTREMO",H16)))</formula>
    </cfRule>
  </conditionalFormatting>
  <conditionalFormatting sqref="L7">
    <cfRule type="containsText" dxfId="3" priority="1" operator="containsText" text="MODERADO">
      <formula>NOT(ISERROR(SEARCH("MODERADO",L7)))</formula>
    </cfRule>
    <cfRule type="containsText" dxfId="2" priority="2" operator="containsText" text="ALTO">
      <formula>NOT(ISERROR(SEARCH("ALTO",L7)))</formula>
    </cfRule>
    <cfRule type="containsText" dxfId="1" priority="3" operator="containsText" text="BAJO">
      <formula>NOT(ISERROR(SEARCH("BAJO",L7)))</formula>
    </cfRule>
    <cfRule type="containsText" dxfId="0" priority="4" operator="containsText" text="EXTREMO">
      <formula>NOT(ISERROR(SEARCH("EXTREMO",L7)))</formula>
    </cfRule>
  </conditionalFormatting>
  <dataValidations count="4">
    <dataValidation type="list" allowBlank="1" showInputMessage="1" showErrorMessage="1" sqref="K6:K16">
      <formula1>$F$38:$F$42</formula1>
    </dataValidation>
    <dataValidation type="list" allowBlank="1" showInputMessage="1" showErrorMessage="1" sqref="J6:J16">
      <formula1>$C$38:$C$42</formula1>
    </dataValidation>
    <dataValidation type="list" allowBlank="1" showInputMessage="1" showErrorMessage="1" sqref="M8:M16">
      <formula1>$R$38:$R$41</formula1>
    </dataValidation>
    <dataValidation type="list" allowBlank="1" showInputMessage="1" showErrorMessage="1" sqref="M6">
      <formula1>$R$38:$R$43</formula1>
    </dataValidation>
  </dataValidations>
  <pageMargins left="0.7" right="0.7" top="0.75" bottom="0.75" header="0.3" footer="0.3"/>
  <pageSetup scale="45" fitToWidth="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BreakPreview" zoomScale="80" zoomScaleNormal="110" zoomScaleSheetLayoutView="80" workbookViewId="0">
      <selection activeCell="E8" sqref="E8"/>
    </sheetView>
  </sheetViews>
  <sheetFormatPr baseColWidth="10" defaultRowHeight="16.5" x14ac:dyDescent="0.3"/>
  <cols>
    <col min="1" max="1" width="5.5703125" style="216" customWidth="1"/>
    <col min="2" max="2" width="21.5703125" style="216" customWidth="1"/>
    <col min="3" max="3" width="50.85546875" style="216" customWidth="1"/>
    <col min="4" max="4" width="17.42578125" style="216" customWidth="1"/>
    <col min="5" max="5" width="19.140625" style="216" customWidth="1"/>
    <col min="6" max="6" width="12.42578125" style="216" customWidth="1"/>
    <col min="7" max="7" width="12" style="216" customWidth="1"/>
    <col min="8" max="8" width="14.28515625" style="216" customWidth="1"/>
    <col min="9" max="9" width="24.140625" style="216" customWidth="1"/>
    <col min="10" max="16384" width="11.42578125" style="216"/>
  </cols>
  <sheetData>
    <row r="1" spans="1:9" ht="18" x14ac:dyDescent="0.3">
      <c r="A1" s="278" t="s">
        <v>114</v>
      </c>
      <c r="B1" s="279"/>
      <c r="C1" s="279"/>
      <c r="D1" s="279"/>
      <c r="E1" s="279"/>
      <c r="F1" s="279"/>
      <c r="G1" s="279"/>
      <c r="H1" s="279"/>
      <c r="I1" s="279"/>
    </row>
    <row r="2" spans="1:9" ht="18" x14ac:dyDescent="0.3">
      <c r="A2" s="278" t="s">
        <v>187</v>
      </c>
      <c r="B2" s="279"/>
      <c r="C2" s="279"/>
      <c r="D2" s="279"/>
      <c r="E2" s="279"/>
      <c r="F2" s="279"/>
      <c r="G2" s="279"/>
      <c r="H2" s="279"/>
      <c r="I2" s="279"/>
    </row>
    <row r="3" spans="1:9" ht="20.25" customHeight="1" x14ac:dyDescent="0.3">
      <c r="A3" s="280" t="s">
        <v>229</v>
      </c>
      <c r="B3" s="280"/>
      <c r="C3" s="280"/>
      <c r="D3" s="280"/>
      <c r="E3" s="280"/>
      <c r="F3" s="280"/>
      <c r="G3" s="280"/>
      <c r="H3" s="280"/>
      <c r="I3" s="280"/>
    </row>
    <row r="4" spans="1:9" ht="18" x14ac:dyDescent="0.3">
      <c r="A4" s="280" t="s">
        <v>262</v>
      </c>
      <c r="B4" s="280"/>
      <c r="C4" s="280"/>
      <c r="D4" s="280"/>
      <c r="E4" s="280"/>
      <c r="F4" s="280"/>
      <c r="G4" s="280"/>
      <c r="H4" s="280"/>
      <c r="I4" s="280"/>
    </row>
    <row r="5" spans="1:9" ht="19.5" thickBot="1" x14ac:dyDescent="0.35">
      <c r="A5" s="224"/>
      <c r="B5" s="225"/>
      <c r="C5" s="224"/>
      <c r="D5" s="224"/>
      <c r="E5" s="224"/>
      <c r="F5" s="224"/>
      <c r="G5" s="226"/>
      <c r="H5" s="226"/>
      <c r="I5" s="226"/>
    </row>
    <row r="6" spans="1:9" ht="62.25" customHeight="1" thickBot="1" x14ac:dyDescent="0.35">
      <c r="A6" s="221" t="s">
        <v>115</v>
      </c>
      <c r="B6" s="222" t="s">
        <v>232</v>
      </c>
      <c r="C6" s="222" t="s">
        <v>116</v>
      </c>
      <c r="D6" s="222" t="s">
        <v>117</v>
      </c>
      <c r="E6" s="222" t="s">
        <v>118</v>
      </c>
      <c r="F6" s="222" t="s">
        <v>119</v>
      </c>
      <c r="G6" s="222" t="s">
        <v>81</v>
      </c>
      <c r="H6" s="222" t="s">
        <v>120</v>
      </c>
      <c r="I6" s="223" t="s">
        <v>121</v>
      </c>
    </row>
    <row r="7" spans="1:9" ht="87.75" customHeight="1" thickBot="1" x14ac:dyDescent="0.35">
      <c r="A7" s="233">
        <v>1</v>
      </c>
      <c r="B7" s="234" t="s">
        <v>124</v>
      </c>
      <c r="C7" s="235" t="s">
        <v>6</v>
      </c>
      <c r="D7" s="236" t="s">
        <v>125</v>
      </c>
      <c r="E7" s="237" t="s">
        <v>126</v>
      </c>
      <c r="F7" s="238">
        <v>44593</v>
      </c>
      <c r="G7" s="238">
        <v>44864</v>
      </c>
      <c r="H7" s="239" t="s">
        <v>127</v>
      </c>
      <c r="I7" s="240" t="s">
        <v>128</v>
      </c>
    </row>
    <row r="8" spans="1:9" ht="105" customHeight="1" thickBot="1" x14ac:dyDescent="0.35">
      <c r="A8" s="233">
        <v>2</v>
      </c>
      <c r="B8" s="234" t="s">
        <v>122</v>
      </c>
      <c r="C8" s="235" t="s">
        <v>231</v>
      </c>
      <c r="D8" s="236" t="s">
        <v>129</v>
      </c>
      <c r="E8" s="237" t="s">
        <v>130</v>
      </c>
      <c r="F8" s="238">
        <v>44621</v>
      </c>
      <c r="G8" s="238">
        <v>44910</v>
      </c>
      <c r="H8" s="239" t="s">
        <v>123</v>
      </c>
      <c r="I8" s="240" t="s">
        <v>128</v>
      </c>
    </row>
  </sheetData>
  <sheetProtection algorithmName="SHA-512" hashValue="ZbMz/Stj6Gj6fHa91GdI8mlB5vmzlsvUdy2hhx29YLNaDhbItRZk9p+4s3x9xpxVtMAxD3Y+ndx2VUhaHIeTlg==" saltValue="kccDLXeHWicevEySrfcWmA==" spinCount="100000" sheet="1" objects="1" scenarios="1" formatCells="0" formatColumns="0"/>
  <mergeCells count="4">
    <mergeCell ref="A1:I1"/>
    <mergeCell ref="A3:I3"/>
    <mergeCell ref="A2:I2"/>
    <mergeCell ref="A4:I4"/>
  </mergeCells>
  <pageMargins left="0.70866141732283472" right="0.70866141732283472" top="0.74803149606299213" bottom="0.74803149606299213" header="0.31496062992125984" footer="0.31496062992125984"/>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view="pageBreakPreview" zoomScale="110" zoomScaleNormal="110" zoomScaleSheetLayoutView="110" workbookViewId="0">
      <pane xSplit="1" ySplit="7" topLeftCell="D8" activePane="bottomRight" state="frozen"/>
      <selection pane="topRight" activeCell="B1" sqref="B1"/>
      <selection pane="bottomLeft" activeCell="A6" sqref="A6"/>
      <selection pane="bottomRight" activeCell="A2" sqref="A2:N2"/>
    </sheetView>
  </sheetViews>
  <sheetFormatPr baseColWidth="10" defaultRowHeight="15" x14ac:dyDescent="0.25"/>
  <cols>
    <col min="1" max="1" width="12.5703125" customWidth="1"/>
    <col min="2" max="2" width="23.42578125" customWidth="1"/>
    <col min="3" max="3" width="55.7109375" customWidth="1"/>
    <col min="4" max="4" width="11.42578125" customWidth="1"/>
    <col min="5" max="5" width="9" customWidth="1"/>
    <col min="6" max="6" width="11.42578125" customWidth="1"/>
    <col min="7" max="7" width="9" customWidth="1"/>
    <col min="8" max="8" width="15.5703125" customWidth="1"/>
    <col min="9" max="9" width="8.28515625" customWidth="1"/>
    <col min="10" max="11" width="7.85546875" customWidth="1"/>
    <col min="12" max="12" width="19.7109375" customWidth="1"/>
    <col min="13" max="13" width="16.42578125" customWidth="1"/>
    <col min="14" max="14" width="29.28515625" customWidth="1"/>
  </cols>
  <sheetData>
    <row r="1" spans="1:16" s="58" customFormat="1" ht="18" x14ac:dyDescent="0.3">
      <c r="A1" s="278" t="s">
        <v>131</v>
      </c>
      <c r="B1" s="279"/>
      <c r="C1" s="279"/>
      <c r="D1" s="279"/>
      <c r="E1" s="279"/>
      <c r="F1" s="279"/>
      <c r="G1" s="279"/>
      <c r="H1" s="279"/>
      <c r="I1" s="279"/>
      <c r="J1" s="279"/>
      <c r="K1" s="279"/>
      <c r="L1" s="279"/>
      <c r="M1" s="279"/>
      <c r="N1" s="279"/>
      <c r="P1" s="57"/>
    </row>
    <row r="2" spans="1:16" ht="26.25" customHeight="1" x14ac:dyDescent="0.25">
      <c r="A2" s="279" t="s">
        <v>187</v>
      </c>
      <c r="B2" s="279"/>
      <c r="C2" s="279"/>
      <c r="D2" s="279"/>
      <c r="E2" s="279"/>
      <c r="F2" s="279"/>
      <c r="G2" s="279"/>
      <c r="H2" s="279"/>
      <c r="I2" s="279"/>
      <c r="J2" s="279"/>
      <c r="K2" s="279"/>
      <c r="L2" s="279"/>
      <c r="M2" s="279"/>
      <c r="N2" s="279"/>
    </row>
    <row r="3" spans="1:16" s="5" customFormat="1" ht="18" x14ac:dyDescent="0.25">
      <c r="A3" s="280" t="s">
        <v>229</v>
      </c>
      <c r="B3" s="280"/>
      <c r="C3" s="280"/>
      <c r="D3" s="280"/>
      <c r="E3" s="280"/>
      <c r="F3" s="280"/>
      <c r="G3" s="280"/>
      <c r="H3" s="280"/>
      <c r="I3" s="280"/>
      <c r="J3" s="280"/>
      <c r="K3" s="280"/>
      <c r="L3" s="280"/>
      <c r="M3" s="280"/>
      <c r="N3" s="280"/>
    </row>
    <row r="4" spans="1:16" s="5" customFormat="1" ht="18" x14ac:dyDescent="0.25">
      <c r="A4" s="334" t="s">
        <v>262</v>
      </c>
      <c r="B4" s="334"/>
      <c r="C4" s="334"/>
      <c r="D4" s="334"/>
      <c r="E4" s="334"/>
      <c r="F4" s="334"/>
      <c r="G4" s="334"/>
      <c r="H4" s="334"/>
      <c r="I4" s="334"/>
      <c r="J4" s="334"/>
      <c r="K4" s="334"/>
      <c r="L4" s="334"/>
      <c r="M4" s="334"/>
      <c r="N4" s="334"/>
    </row>
    <row r="5" spans="1:16" ht="15.75" thickBot="1" x14ac:dyDescent="0.3"/>
    <row r="6" spans="1:16" ht="15.75" x14ac:dyDescent="0.25">
      <c r="A6" s="328" t="s">
        <v>132</v>
      </c>
      <c r="B6" s="330" t="s">
        <v>133</v>
      </c>
      <c r="C6" s="330" t="s">
        <v>77</v>
      </c>
      <c r="D6" s="330" t="s">
        <v>134</v>
      </c>
      <c r="E6" s="330"/>
      <c r="F6" s="330"/>
      <c r="G6" s="330"/>
      <c r="H6" s="330"/>
      <c r="I6" s="330" t="s">
        <v>135</v>
      </c>
      <c r="J6" s="330"/>
      <c r="K6" s="330"/>
      <c r="L6" s="330" t="s">
        <v>136</v>
      </c>
      <c r="M6" s="330"/>
      <c r="N6" s="332" t="s">
        <v>137</v>
      </c>
    </row>
    <row r="7" spans="1:16" ht="32.25" thickBot="1" x14ac:dyDescent="0.3">
      <c r="A7" s="329"/>
      <c r="B7" s="331"/>
      <c r="C7" s="331"/>
      <c r="D7" s="203" t="s">
        <v>138</v>
      </c>
      <c r="E7" s="203" t="s">
        <v>139</v>
      </c>
      <c r="F7" s="203" t="s">
        <v>140</v>
      </c>
      <c r="G7" s="203" t="s">
        <v>141</v>
      </c>
      <c r="H7" s="203" t="s">
        <v>142</v>
      </c>
      <c r="I7" s="203">
        <v>1</v>
      </c>
      <c r="J7" s="203">
        <v>2</v>
      </c>
      <c r="K7" s="203">
        <v>3</v>
      </c>
      <c r="L7" s="203" t="s">
        <v>143</v>
      </c>
      <c r="M7" s="203" t="s">
        <v>144</v>
      </c>
      <c r="N7" s="333"/>
    </row>
    <row r="8" spans="1:16" ht="47.25" x14ac:dyDescent="0.25">
      <c r="A8" s="322" t="s">
        <v>145</v>
      </c>
      <c r="B8" s="59" t="s">
        <v>146</v>
      </c>
      <c r="C8" s="60" t="s">
        <v>147</v>
      </c>
      <c r="D8" s="61" t="s">
        <v>177</v>
      </c>
      <c r="E8" s="62"/>
      <c r="F8" s="62"/>
      <c r="G8" s="62"/>
      <c r="H8" s="63"/>
      <c r="I8" s="64" t="s">
        <v>177</v>
      </c>
      <c r="J8" s="65"/>
      <c r="K8" s="66"/>
      <c r="L8" s="67">
        <v>44593</v>
      </c>
      <c r="M8" s="68">
        <v>44681</v>
      </c>
      <c r="N8" s="69" t="s">
        <v>172</v>
      </c>
    </row>
    <row r="9" spans="1:16" ht="31.5" x14ac:dyDescent="0.25">
      <c r="A9" s="322"/>
      <c r="B9" s="70" t="s">
        <v>155</v>
      </c>
      <c r="C9" s="71" t="s">
        <v>154</v>
      </c>
      <c r="D9" s="72"/>
      <c r="E9" s="73"/>
      <c r="F9" s="73" t="s">
        <v>177</v>
      </c>
      <c r="G9" s="73"/>
      <c r="H9" s="74"/>
      <c r="I9" s="75" t="s">
        <v>177</v>
      </c>
      <c r="J9" s="76" t="s">
        <v>177</v>
      </c>
      <c r="K9" s="77"/>
      <c r="L9" s="67">
        <v>44593</v>
      </c>
      <c r="M9" s="68">
        <v>44695</v>
      </c>
      <c r="N9" s="80" t="s">
        <v>156</v>
      </c>
    </row>
    <row r="10" spans="1:16" ht="32.25" customHeight="1" x14ac:dyDescent="0.25">
      <c r="A10" s="322"/>
      <c r="B10" s="59" t="s">
        <v>146</v>
      </c>
      <c r="C10" s="71" t="s">
        <v>243</v>
      </c>
      <c r="D10" s="72"/>
      <c r="E10" s="73"/>
      <c r="F10" s="73" t="s">
        <v>177</v>
      </c>
      <c r="G10" s="73"/>
      <c r="H10" s="74"/>
      <c r="I10" s="75" t="s">
        <v>177</v>
      </c>
      <c r="J10" s="76"/>
      <c r="K10" s="77"/>
      <c r="L10" s="78">
        <v>44593</v>
      </c>
      <c r="M10" s="79">
        <v>44666</v>
      </c>
      <c r="N10" s="80" t="s">
        <v>148</v>
      </c>
    </row>
    <row r="11" spans="1:16" ht="47.25" x14ac:dyDescent="0.25">
      <c r="A11" s="322"/>
      <c r="B11" s="59" t="s">
        <v>234</v>
      </c>
      <c r="C11" s="71" t="s">
        <v>233</v>
      </c>
      <c r="D11" s="72"/>
      <c r="E11" s="73"/>
      <c r="F11" s="73" t="s">
        <v>177</v>
      </c>
      <c r="G11" s="73"/>
      <c r="H11" s="74"/>
      <c r="I11" s="75" t="s">
        <v>177</v>
      </c>
      <c r="J11" s="76"/>
      <c r="K11" s="77"/>
      <c r="L11" s="78">
        <v>44593</v>
      </c>
      <c r="M11" s="79">
        <v>44680</v>
      </c>
      <c r="N11" s="80" t="s">
        <v>171</v>
      </c>
    </row>
    <row r="12" spans="1:16" ht="43.5" customHeight="1" x14ac:dyDescent="0.25">
      <c r="A12" s="322"/>
      <c r="B12" s="59" t="s">
        <v>235</v>
      </c>
      <c r="C12" s="71" t="s">
        <v>236</v>
      </c>
      <c r="D12" s="72"/>
      <c r="E12" s="73"/>
      <c r="F12" s="73" t="s">
        <v>177</v>
      </c>
      <c r="G12" s="73"/>
      <c r="H12" s="74"/>
      <c r="I12" s="75" t="s">
        <v>177</v>
      </c>
      <c r="J12" s="76" t="s">
        <v>177</v>
      </c>
      <c r="K12" s="77"/>
      <c r="L12" s="78">
        <v>44681</v>
      </c>
      <c r="M12" s="79">
        <v>44693</v>
      </c>
      <c r="N12" s="80" t="s">
        <v>173</v>
      </c>
    </row>
    <row r="13" spans="1:16" ht="66" customHeight="1" x14ac:dyDescent="0.25">
      <c r="A13" s="323" t="s">
        <v>149</v>
      </c>
      <c r="B13" s="59" t="s">
        <v>175</v>
      </c>
      <c r="C13" s="71" t="s">
        <v>55</v>
      </c>
      <c r="D13" s="72"/>
      <c r="E13" s="73"/>
      <c r="F13" s="73"/>
      <c r="G13" s="73" t="s">
        <v>177</v>
      </c>
      <c r="H13" s="74"/>
      <c r="I13" s="91" t="s">
        <v>177</v>
      </c>
      <c r="J13" s="89"/>
      <c r="K13" s="90"/>
      <c r="L13" s="78">
        <v>44621</v>
      </c>
      <c r="M13" s="79">
        <v>44681</v>
      </c>
      <c r="N13" s="80" t="s">
        <v>173</v>
      </c>
    </row>
    <row r="14" spans="1:16" s="5" customFormat="1" ht="32.25" customHeight="1" x14ac:dyDescent="0.25">
      <c r="A14" s="323"/>
      <c r="B14" s="70" t="s">
        <v>174</v>
      </c>
      <c r="C14" s="71" t="s">
        <v>176</v>
      </c>
      <c r="D14" s="72"/>
      <c r="E14" s="73"/>
      <c r="F14" s="73"/>
      <c r="G14" s="73" t="s">
        <v>177</v>
      </c>
      <c r="H14" s="74"/>
      <c r="I14" s="91" t="s">
        <v>177</v>
      </c>
      <c r="J14" s="89" t="s">
        <v>177</v>
      </c>
      <c r="K14" s="90"/>
      <c r="L14" s="78">
        <v>44621</v>
      </c>
      <c r="M14" s="79">
        <v>44666</v>
      </c>
      <c r="N14" s="80" t="s">
        <v>173</v>
      </c>
    </row>
    <row r="15" spans="1:16" s="5" customFormat="1" ht="79.5" customHeight="1" x14ac:dyDescent="0.25">
      <c r="A15" s="323"/>
      <c r="B15" s="70" t="s">
        <v>56</v>
      </c>
      <c r="C15" s="71" t="s">
        <v>245</v>
      </c>
      <c r="D15" s="72"/>
      <c r="E15" s="73"/>
      <c r="F15" s="73"/>
      <c r="G15" s="73" t="s">
        <v>177</v>
      </c>
      <c r="H15" s="74"/>
      <c r="I15" s="91" t="s">
        <v>177</v>
      </c>
      <c r="J15" s="89" t="s">
        <v>177</v>
      </c>
      <c r="K15" s="90"/>
      <c r="L15" s="78">
        <v>44652</v>
      </c>
      <c r="M15" s="79">
        <v>44696</v>
      </c>
      <c r="N15" s="80" t="s">
        <v>178</v>
      </c>
    </row>
    <row r="16" spans="1:16" ht="48" thickBot="1" x14ac:dyDescent="0.3">
      <c r="A16" s="323"/>
      <c r="B16" s="70" t="s">
        <v>238</v>
      </c>
      <c r="C16" s="71" t="s">
        <v>244</v>
      </c>
      <c r="D16" s="72"/>
      <c r="E16" s="73"/>
      <c r="F16" s="73"/>
      <c r="G16" s="73" t="s">
        <v>177</v>
      </c>
      <c r="H16" s="74"/>
      <c r="I16" s="91"/>
      <c r="J16" s="89" t="s">
        <v>177</v>
      </c>
      <c r="K16" s="90"/>
      <c r="L16" s="79">
        <v>44682</v>
      </c>
      <c r="M16" s="79">
        <v>44701</v>
      </c>
      <c r="N16" s="80" t="s">
        <v>179</v>
      </c>
    </row>
    <row r="17" spans="1:14" ht="72" customHeight="1" x14ac:dyDescent="0.25">
      <c r="A17" s="324" t="s">
        <v>150</v>
      </c>
      <c r="B17" s="81" t="s">
        <v>180</v>
      </c>
      <c r="C17" s="82" t="s">
        <v>246</v>
      </c>
      <c r="D17" s="83"/>
      <c r="E17" s="84"/>
      <c r="F17" s="84"/>
      <c r="G17" s="84"/>
      <c r="H17" s="85" t="s">
        <v>177</v>
      </c>
      <c r="I17" s="92"/>
      <c r="J17" s="93" t="s">
        <v>177</v>
      </c>
      <c r="K17" s="94" t="s">
        <v>177</v>
      </c>
      <c r="L17" s="68">
        <v>44696</v>
      </c>
      <c r="M17" s="87">
        <v>44925</v>
      </c>
      <c r="N17" s="88" t="s">
        <v>148</v>
      </c>
    </row>
    <row r="18" spans="1:14" s="5" customFormat="1" ht="30.75" customHeight="1" x14ac:dyDescent="0.25">
      <c r="A18" s="325"/>
      <c r="B18" s="204" t="s">
        <v>181</v>
      </c>
      <c r="C18" s="60" t="s">
        <v>182</v>
      </c>
      <c r="D18" s="61"/>
      <c r="E18" s="62"/>
      <c r="F18" s="62"/>
      <c r="G18" s="62"/>
      <c r="H18" s="63" t="s">
        <v>177</v>
      </c>
      <c r="I18" s="205"/>
      <c r="J18" s="206" t="s">
        <v>177</v>
      </c>
      <c r="K18" s="207"/>
      <c r="L18" s="79">
        <v>44696</v>
      </c>
      <c r="M18" s="68">
        <v>44701</v>
      </c>
      <c r="N18" s="69" t="s">
        <v>183</v>
      </c>
    </row>
    <row r="19" spans="1:14" s="5" customFormat="1" ht="52.5" customHeight="1" x14ac:dyDescent="0.25">
      <c r="A19" s="325"/>
      <c r="B19" s="204" t="s">
        <v>237</v>
      </c>
      <c r="C19" s="60" t="s">
        <v>153</v>
      </c>
      <c r="D19" s="61"/>
      <c r="E19" s="62"/>
      <c r="F19" s="62"/>
      <c r="G19" s="62"/>
      <c r="H19" s="63" t="s">
        <v>177</v>
      </c>
      <c r="I19" s="205"/>
      <c r="J19" s="206" t="s">
        <v>177</v>
      </c>
      <c r="K19" s="207" t="s">
        <v>177</v>
      </c>
      <c r="L19" s="78">
        <v>44696</v>
      </c>
      <c r="M19" s="68">
        <v>44717</v>
      </c>
      <c r="N19" s="69" t="s">
        <v>184</v>
      </c>
    </row>
    <row r="20" spans="1:14" ht="46.5" customHeight="1" x14ac:dyDescent="0.25">
      <c r="A20" s="326"/>
      <c r="B20" s="70" t="s">
        <v>247</v>
      </c>
      <c r="C20" s="98" t="s">
        <v>151</v>
      </c>
      <c r="D20" s="72"/>
      <c r="E20" s="73"/>
      <c r="F20" s="73"/>
      <c r="G20" s="73"/>
      <c r="H20" s="74" t="s">
        <v>177</v>
      </c>
      <c r="I20" s="95"/>
      <c r="J20" s="96" t="s">
        <v>177</v>
      </c>
      <c r="K20" s="97" t="s">
        <v>177</v>
      </c>
      <c r="L20" s="78">
        <v>44696</v>
      </c>
      <c r="M20" s="68">
        <v>44717</v>
      </c>
      <c r="N20" s="80" t="s">
        <v>148</v>
      </c>
    </row>
    <row r="21" spans="1:14" ht="48" thickBot="1" x14ac:dyDescent="0.3">
      <c r="A21" s="327"/>
      <c r="B21" s="101" t="s">
        <v>185</v>
      </c>
      <c r="C21" s="208" t="s">
        <v>186</v>
      </c>
      <c r="D21" s="102"/>
      <c r="E21" s="103"/>
      <c r="F21" s="103"/>
      <c r="G21" s="103"/>
      <c r="H21" s="104" t="s">
        <v>177</v>
      </c>
      <c r="I21" s="105"/>
      <c r="J21" s="106"/>
      <c r="K21" s="107" t="s">
        <v>177</v>
      </c>
      <c r="L21" s="108">
        <v>44717</v>
      </c>
      <c r="M21" s="109">
        <v>44864</v>
      </c>
      <c r="N21" s="110" t="s">
        <v>148</v>
      </c>
    </row>
  </sheetData>
  <sheetProtection algorithmName="SHA-512" hashValue="GlQf9MtOcMi+MdB25MGLCW/71mWPLfmqjL4wjsCLyIOLw+FdrWasHT1AO9fvggpKyzJCqIx5ZHqIDdUbpBqFnQ==" saltValue="cvBdaWVVTpSM4NTx44no2g==" spinCount="100000" sheet="1" objects="1" scenarios="1" formatCells="0" formatColumns="0"/>
  <mergeCells count="14">
    <mergeCell ref="A8:A12"/>
    <mergeCell ref="A13:A16"/>
    <mergeCell ref="A17:A21"/>
    <mergeCell ref="A1:N1"/>
    <mergeCell ref="A6:A7"/>
    <mergeCell ref="B6:B7"/>
    <mergeCell ref="C6:C7"/>
    <mergeCell ref="D6:H6"/>
    <mergeCell ref="I6:K6"/>
    <mergeCell ref="L6:M6"/>
    <mergeCell ref="N6:N7"/>
    <mergeCell ref="A2:N2"/>
    <mergeCell ref="A3:N3"/>
    <mergeCell ref="A4:N4"/>
  </mergeCells>
  <pageMargins left="0.7" right="0.7" top="0.75" bottom="0.75" header="0.3" footer="0.3"/>
  <pageSetup scale="3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view="pageBreakPreview" zoomScale="85" zoomScaleNormal="130" zoomScaleSheetLayoutView="85" workbookViewId="0">
      <selection sqref="A1:I1"/>
    </sheetView>
  </sheetViews>
  <sheetFormatPr baseColWidth="10" defaultRowHeight="15" x14ac:dyDescent="0.25"/>
  <cols>
    <col min="1" max="1" width="16" customWidth="1"/>
    <col min="2" max="2" width="29.7109375" customWidth="1"/>
    <col min="3" max="3" width="64.28515625" customWidth="1"/>
    <col min="6" max="6" width="11.42578125" customWidth="1"/>
    <col min="9" max="9" width="25.5703125" customWidth="1"/>
  </cols>
  <sheetData>
    <row r="1" spans="1:13" s="58" customFormat="1" ht="18" customHeight="1" x14ac:dyDescent="0.3">
      <c r="A1" s="279" t="s">
        <v>157</v>
      </c>
      <c r="B1" s="279"/>
      <c r="C1" s="279"/>
      <c r="D1" s="279"/>
      <c r="E1" s="279"/>
      <c r="F1" s="279"/>
      <c r="G1" s="279"/>
      <c r="H1" s="279"/>
      <c r="I1" s="279"/>
      <c r="J1" s="57"/>
    </row>
    <row r="2" spans="1:13" s="58" customFormat="1" ht="18.75" customHeight="1" x14ac:dyDescent="0.3">
      <c r="A2" s="279" t="s">
        <v>187</v>
      </c>
      <c r="B2" s="279"/>
      <c r="C2" s="279"/>
      <c r="D2" s="279"/>
      <c r="E2" s="279"/>
      <c r="F2" s="279"/>
      <c r="G2" s="279"/>
      <c r="H2" s="279"/>
      <c r="I2" s="279"/>
      <c r="J2" s="57"/>
    </row>
    <row r="3" spans="1:13" s="58" customFormat="1" ht="17.25" customHeight="1" x14ac:dyDescent="0.3">
      <c r="A3" s="341" t="s">
        <v>229</v>
      </c>
      <c r="B3" s="341"/>
      <c r="C3" s="341"/>
      <c r="D3" s="341"/>
      <c r="E3" s="341"/>
      <c r="F3" s="341"/>
      <c r="G3" s="341"/>
      <c r="H3" s="341"/>
      <c r="I3" s="341"/>
      <c r="J3" s="57"/>
    </row>
    <row r="4" spans="1:13" ht="17.25" customHeight="1" x14ac:dyDescent="0.25">
      <c r="A4" s="341" t="s">
        <v>262</v>
      </c>
      <c r="B4" s="341"/>
      <c r="C4" s="341"/>
      <c r="D4" s="341"/>
      <c r="E4" s="341"/>
      <c r="F4" s="341"/>
      <c r="G4" s="341"/>
      <c r="H4" s="341"/>
      <c r="I4" s="341"/>
    </row>
    <row r="5" spans="1:13" s="5" customFormat="1" ht="3.75" customHeight="1" thickBot="1" x14ac:dyDescent="0.3">
      <c r="A5" s="210"/>
      <c r="B5" s="210"/>
      <c r="C5" s="210"/>
      <c r="D5" s="210"/>
      <c r="E5" s="210"/>
      <c r="F5" s="210"/>
      <c r="G5" s="210"/>
      <c r="H5" s="210"/>
      <c r="I5" s="210"/>
    </row>
    <row r="6" spans="1:13" ht="15.75" x14ac:dyDescent="0.25">
      <c r="A6" s="328" t="s">
        <v>158</v>
      </c>
      <c r="B6" s="330" t="s">
        <v>133</v>
      </c>
      <c r="C6" s="330" t="s">
        <v>77</v>
      </c>
      <c r="D6" s="330" t="s">
        <v>135</v>
      </c>
      <c r="E6" s="330"/>
      <c r="F6" s="330"/>
      <c r="G6" s="330" t="s">
        <v>136</v>
      </c>
      <c r="H6" s="330"/>
      <c r="I6" s="332" t="s">
        <v>137</v>
      </c>
    </row>
    <row r="7" spans="1:13" ht="16.5" thickBot="1" x14ac:dyDescent="0.3">
      <c r="A7" s="329"/>
      <c r="B7" s="331"/>
      <c r="C7" s="331"/>
      <c r="D7" s="111">
        <v>1</v>
      </c>
      <c r="E7" s="111">
        <v>2</v>
      </c>
      <c r="F7" s="111">
        <v>3</v>
      </c>
      <c r="G7" s="111" t="s">
        <v>143</v>
      </c>
      <c r="H7" s="111" t="s">
        <v>144</v>
      </c>
      <c r="I7" s="333"/>
    </row>
    <row r="8" spans="1:13" ht="49.5" x14ac:dyDescent="0.25">
      <c r="A8" s="337" t="s">
        <v>159</v>
      </c>
      <c r="B8" s="112" t="s">
        <v>83</v>
      </c>
      <c r="C8" s="245" t="s">
        <v>248</v>
      </c>
      <c r="D8" s="113" t="s">
        <v>177</v>
      </c>
      <c r="E8" s="114" t="s">
        <v>177</v>
      </c>
      <c r="F8" s="115" t="s">
        <v>177</v>
      </c>
      <c r="G8" s="116">
        <v>44593</v>
      </c>
      <c r="H8" s="117">
        <v>44915</v>
      </c>
      <c r="I8" s="118" t="s">
        <v>188</v>
      </c>
      <c r="L8" s="16"/>
    </row>
    <row r="9" spans="1:13" ht="33.75" thickBot="1" x14ac:dyDescent="0.3">
      <c r="A9" s="337"/>
      <c r="B9" s="112" t="s">
        <v>83</v>
      </c>
      <c r="C9" s="119" t="s">
        <v>189</v>
      </c>
      <c r="D9" s="120" t="s">
        <v>177</v>
      </c>
      <c r="E9" s="121" t="s">
        <v>177</v>
      </c>
      <c r="F9" s="122" t="s">
        <v>177</v>
      </c>
      <c r="G9" s="116">
        <v>44593</v>
      </c>
      <c r="H9" s="117">
        <v>44915</v>
      </c>
      <c r="I9" s="125" t="s">
        <v>148</v>
      </c>
      <c r="L9" s="16"/>
      <c r="M9" s="202"/>
    </row>
    <row r="10" spans="1:13" ht="33" x14ac:dyDescent="0.25">
      <c r="A10" s="338" t="s">
        <v>160</v>
      </c>
      <c r="B10" s="126" t="s">
        <v>190</v>
      </c>
      <c r="C10" s="127" t="s">
        <v>250</v>
      </c>
      <c r="D10" s="128" t="s">
        <v>177</v>
      </c>
      <c r="E10" s="129" t="s">
        <v>177</v>
      </c>
      <c r="F10" s="130" t="s">
        <v>177</v>
      </c>
      <c r="G10" s="131">
        <v>44593</v>
      </c>
      <c r="H10" s="132">
        <v>44925</v>
      </c>
      <c r="I10" s="133" t="s">
        <v>191</v>
      </c>
      <c r="L10" s="16"/>
    </row>
    <row r="11" spans="1:13" ht="48.75" customHeight="1" x14ac:dyDescent="0.25">
      <c r="A11" s="339"/>
      <c r="B11" s="134" t="s">
        <v>190</v>
      </c>
      <c r="C11" s="119" t="s">
        <v>192</v>
      </c>
      <c r="D11" s="135" t="s">
        <v>177</v>
      </c>
      <c r="E11" s="136" t="s">
        <v>177</v>
      </c>
      <c r="F11" s="137"/>
      <c r="G11" s="123">
        <v>44593</v>
      </c>
      <c r="H11" s="124">
        <v>44742</v>
      </c>
      <c r="I11" s="125" t="s">
        <v>193</v>
      </c>
    </row>
    <row r="12" spans="1:13" ht="72.75" customHeight="1" x14ac:dyDescent="0.25">
      <c r="A12" s="339"/>
      <c r="B12" s="134" t="s">
        <v>190</v>
      </c>
      <c r="C12" s="119" t="s">
        <v>249</v>
      </c>
      <c r="D12" s="135" t="s">
        <v>177</v>
      </c>
      <c r="E12" s="136" t="s">
        <v>177</v>
      </c>
      <c r="F12" s="137" t="s">
        <v>177</v>
      </c>
      <c r="G12" s="123">
        <v>44593</v>
      </c>
      <c r="H12" s="124">
        <v>44925</v>
      </c>
      <c r="I12" s="125" t="s">
        <v>194</v>
      </c>
    </row>
    <row r="13" spans="1:13" ht="33" x14ac:dyDescent="0.25">
      <c r="A13" s="339"/>
      <c r="B13" s="134" t="s">
        <v>190</v>
      </c>
      <c r="C13" s="119" t="s">
        <v>196</v>
      </c>
      <c r="D13" s="135"/>
      <c r="E13" s="136"/>
      <c r="F13" s="137" t="s">
        <v>177</v>
      </c>
      <c r="G13" s="123">
        <v>44593</v>
      </c>
      <c r="H13" s="124">
        <v>44925</v>
      </c>
      <c r="I13" s="125" t="s">
        <v>195</v>
      </c>
    </row>
    <row r="14" spans="1:13" ht="33.75" thickBot="1" x14ac:dyDescent="0.3">
      <c r="A14" s="340"/>
      <c r="B14" s="138" t="s">
        <v>161</v>
      </c>
      <c r="C14" s="139" t="s">
        <v>251</v>
      </c>
      <c r="D14" s="140"/>
      <c r="E14" s="141" t="s">
        <v>177</v>
      </c>
      <c r="F14" s="142" t="s">
        <v>177</v>
      </c>
      <c r="G14" s="143">
        <v>44593</v>
      </c>
      <c r="H14" s="144">
        <v>44915</v>
      </c>
      <c r="I14" s="145" t="s">
        <v>197</v>
      </c>
    </row>
    <row r="15" spans="1:13" ht="49.5" x14ac:dyDescent="0.25">
      <c r="A15" s="335" t="s">
        <v>162</v>
      </c>
      <c r="B15" s="146" t="s">
        <v>8</v>
      </c>
      <c r="C15" s="127" t="s">
        <v>252</v>
      </c>
      <c r="D15" s="147" t="s">
        <v>177</v>
      </c>
      <c r="E15" s="148" t="s">
        <v>177</v>
      </c>
      <c r="F15" s="149" t="s">
        <v>177</v>
      </c>
      <c r="G15" s="131">
        <v>44593</v>
      </c>
      <c r="H15" s="132">
        <v>44910</v>
      </c>
      <c r="I15" s="133" t="s">
        <v>198</v>
      </c>
    </row>
    <row r="16" spans="1:13" ht="33" x14ac:dyDescent="0.25">
      <c r="A16" s="336"/>
      <c r="B16" s="150" t="s">
        <v>58</v>
      </c>
      <c r="C16" s="119" t="s">
        <v>57</v>
      </c>
      <c r="D16" s="151" t="s">
        <v>177</v>
      </c>
      <c r="E16" s="152" t="s">
        <v>177</v>
      </c>
      <c r="F16" s="153" t="s">
        <v>177</v>
      </c>
      <c r="G16" s="123">
        <v>44593</v>
      </c>
      <c r="H16" s="124">
        <v>44910</v>
      </c>
      <c r="I16" s="125" t="s">
        <v>195</v>
      </c>
    </row>
  </sheetData>
  <sheetProtection algorithmName="SHA-512" hashValue="fHUNQgBUNS2ZLkjnAa0qPNPq+Yfp80QTXezUMoWXvDWQ7udQNdvnSashI08BRNsL/w177BYVafy5PpETp695fg==" saltValue="D0URctSOn4CWnZGqscL2/g==" spinCount="100000" sheet="1" objects="1" scenarios="1"/>
  <mergeCells count="13">
    <mergeCell ref="A15:A16"/>
    <mergeCell ref="A8:A9"/>
    <mergeCell ref="A10:A14"/>
    <mergeCell ref="A1:I1"/>
    <mergeCell ref="A6:A7"/>
    <mergeCell ref="B6:B7"/>
    <mergeCell ref="C6:C7"/>
    <mergeCell ref="D6:F6"/>
    <mergeCell ref="G6:H6"/>
    <mergeCell ref="I6:I7"/>
    <mergeCell ref="A2:I2"/>
    <mergeCell ref="A3:I3"/>
    <mergeCell ref="A4:I4"/>
  </mergeCells>
  <pageMargins left="0.70866141732283472" right="0.70866141732283472" top="0.74803149606299213" bottom="0.74803149606299213" header="0.31496062992125984" footer="0.31496062992125984"/>
  <pageSetup scale="6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view="pageBreakPreview" zoomScale="80" zoomScaleNormal="100" zoomScaleSheetLayoutView="80" workbookViewId="0">
      <selection activeCell="J10" sqref="J10"/>
    </sheetView>
  </sheetViews>
  <sheetFormatPr baseColWidth="10" defaultRowHeight="16.5" x14ac:dyDescent="0.3"/>
  <cols>
    <col min="1" max="1" width="21.7109375" style="216" customWidth="1"/>
    <col min="2" max="2" width="33.5703125" style="216" customWidth="1"/>
    <col min="3" max="3" width="44.5703125" style="216" customWidth="1"/>
    <col min="4" max="4" width="6" style="216" customWidth="1"/>
    <col min="5" max="5" width="4.42578125" style="216" customWidth="1"/>
    <col min="6" max="6" width="5.28515625" style="216" customWidth="1"/>
    <col min="7" max="7" width="11.42578125" style="216" customWidth="1"/>
    <col min="8" max="8" width="11.5703125" style="216" customWidth="1"/>
    <col min="9" max="9" width="24" style="216" customWidth="1"/>
    <col min="10" max="16384" width="11.42578125" style="216"/>
  </cols>
  <sheetData>
    <row r="1" spans="1:10" s="58" customFormat="1" ht="26.25" customHeight="1" x14ac:dyDescent="0.3">
      <c r="A1" s="279" t="s">
        <v>222</v>
      </c>
      <c r="B1" s="279"/>
      <c r="C1" s="279"/>
      <c r="D1" s="279"/>
      <c r="E1" s="279"/>
      <c r="F1" s="279"/>
      <c r="G1" s="279"/>
      <c r="H1" s="279"/>
      <c r="I1" s="279"/>
      <c r="J1" s="57"/>
    </row>
    <row r="2" spans="1:10" s="58" customFormat="1" ht="20.25" customHeight="1" x14ac:dyDescent="0.3">
      <c r="A2" s="279" t="s">
        <v>187</v>
      </c>
      <c r="B2" s="279"/>
      <c r="C2" s="279"/>
      <c r="D2" s="279"/>
      <c r="E2" s="279"/>
      <c r="F2" s="279"/>
      <c r="G2" s="279"/>
      <c r="H2" s="279"/>
      <c r="I2" s="279"/>
      <c r="J2" s="57"/>
    </row>
    <row r="3" spans="1:10" s="58" customFormat="1" ht="19.5" customHeight="1" x14ac:dyDescent="0.3">
      <c r="A3" s="354" t="s">
        <v>229</v>
      </c>
      <c r="B3" s="354"/>
      <c r="C3" s="354"/>
      <c r="D3" s="354"/>
      <c r="E3" s="354"/>
      <c r="F3" s="354"/>
      <c r="G3" s="354"/>
      <c r="H3" s="354"/>
      <c r="I3" s="354"/>
      <c r="J3" s="57"/>
    </row>
    <row r="4" spans="1:10" s="58" customFormat="1" ht="21.75" customHeight="1" x14ac:dyDescent="0.3">
      <c r="A4" s="353" t="s">
        <v>262</v>
      </c>
      <c r="B4" s="353"/>
      <c r="C4" s="353"/>
      <c r="D4" s="353"/>
      <c r="E4" s="353"/>
      <c r="F4" s="353"/>
      <c r="G4" s="353"/>
      <c r="H4" s="353"/>
      <c r="I4" s="353"/>
      <c r="J4" s="57"/>
    </row>
    <row r="5" spans="1:10" s="58" customFormat="1" ht="12.75" customHeight="1" thickBot="1" x14ac:dyDescent="0.35">
      <c r="A5" s="211"/>
      <c r="B5" s="212"/>
      <c r="C5" s="212"/>
      <c r="D5" s="212"/>
      <c r="E5" s="212"/>
      <c r="F5" s="212"/>
      <c r="G5" s="212"/>
      <c r="H5" s="212"/>
      <c r="I5" s="212"/>
      <c r="J5" s="57"/>
    </row>
    <row r="6" spans="1:10" ht="18" x14ac:dyDescent="0.3">
      <c r="A6" s="345" t="s">
        <v>158</v>
      </c>
      <c r="B6" s="347" t="s">
        <v>133</v>
      </c>
      <c r="C6" s="349" t="s">
        <v>77</v>
      </c>
      <c r="D6" s="349" t="s">
        <v>135</v>
      </c>
      <c r="E6" s="349"/>
      <c r="F6" s="349"/>
      <c r="G6" s="349" t="s">
        <v>136</v>
      </c>
      <c r="H6" s="349"/>
      <c r="I6" s="351" t="s">
        <v>137</v>
      </c>
    </row>
    <row r="7" spans="1:10" ht="18.75" thickBot="1" x14ac:dyDescent="0.35">
      <c r="A7" s="346"/>
      <c r="B7" s="348"/>
      <c r="C7" s="350"/>
      <c r="D7" s="228">
        <v>1</v>
      </c>
      <c r="E7" s="228">
        <v>2</v>
      </c>
      <c r="F7" s="228">
        <v>3</v>
      </c>
      <c r="G7" s="228" t="s">
        <v>143</v>
      </c>
      <c r="H7" s="228" t="s">
        <v>144</v>
      </c>
      <c r="I7" s="352"/>
    </row>
    <row r="8" spans="1:10" ht="47.25" x14ac:dyDescent="0.3">
      <c r="A8" s="344" t="s">
        <v>163</v>
      </c>
      <c r="B8" s="154" t="s">
        <v>200</v>
      </c>
      <c r="C8" s="155" t="s">
        <v>199</v>
      </c>
      <c r="D8" s="156" t="s">
        <v>177</v>
      </c>
      <c r="E8" s="157" t="s">
        <v>177</v>
      </c>
      <c r="F8" s="158" t="s">
        <v>177</v>
      </c>
      <c r="G8" s="159">
        <v>44563</v>
      </c>
      <c r="H8" s="160">
        <v>44925</v>
      </c>
      <c r="I8" s="161" t="s">
        <v>201</v>
      </c>
    </row>
    <row r="9" spans="1:10" ht="50.1" customHeight="1" x14ac:dyDescent="0.3">
      <c r="A9" s="344"/>
      <c r="B9" s="99" t="s">
        <v>253</v>
      </c>
      <c r="C9" s="100" t="s">
        <v>239</v>
      </c>
      <c r="D9" s="162" t="s">
        <v>177</v>
      </c>
      <c r="E9" s="163" t="s">
        <v>177</v>
      </c>
      <c r="F9" s="164" t="s">
        <v>177</v>
      </c>
      <c r="G9" s="165">
        <v>44562</v>
      </c>
      <c r="H9" s="166">
        <v>44925</v>
      </c>
      <c r="I9" s="167" t="s">
        <v>202</v>
      </c>
    </row>
    <row r="10" spans="1:10" ht="50.1" customHeight="1" x14ac:dyDescent="0.3">
      <c r="A10" s="344"/>
      <c r="B10" s="99" t="s">
        <v>164</v>
      </c>
      <c r="C10" s="100" t="s">
        <v>203</v>
      </c>
      <c r="D10" s="162" t="s">
        <v>177</v>
      </c>
      <c r="E10" s="163" t="s">
        <v>177</v>
      </c>
      <c r="F10" s="164" t="s">
        <v>177</v>
      </c>
      <c r="G10" s="165">
        <v>44563</v>
      </c>
      <c r="H10" s="166">
        <v>44925</v>
      </c>
      <c r="I10" s="167" t="s">
        <v>148</v>
      </c>
    </row>
    <row r="11" spans="1:10" x14ac:dyDescent="0.3">
      <c r="A11" s="344"/>
      <c r="B11" s="99" t="s">
        <v>255</v>
      </c>
      <c r="C11" s="100" t="s">
        <v>254</v>
      </c>
      <c r="D11" s="162" t="s">
        <v>177</v>
      </c>
      <c r="E11" s="163" t="s">
        <v>177</v>
      </c>
      <c r="F11" s="164" t="s">
        <v>177</v>
      </c>
      <c r="G11" s="165">
        <v>44563</v>
      </c>
      <c r="H11" s="166">
        <v>44607</v>
      </c>
      <c r="I11" s="167" t="s">
        <v>152</v>
      </c>
    </row>
    <row r="12" spans="1:10" ht="31.5" x14ac:dyDescent="0.3">
      <c r="A12" s="344"/>
      <c r="B12" s="99" t="s">
        <v>165</v>
      </c>
      <c r="C12" s="100" t="s">
        <v>166</v>
      </c>
      <c r="D12" s="162" t="s">
        <v>177</v>
      </c>
      <c r="E12" s="163" t="s">
        <v>177</v>
      </c>
      <c r="F12" s="164" t="s">
        <v>177</v>
      </c>
      <c r="G12" s="213">
        <v>44563</v>
      </c>
      <c r="H12" s="166">
        <v>44910</v>
      </c>
      <c r="I12" s="167" t="s">
        <v>204</v>
      </c>
    </row>
    <row r="13" spans="1:10" ht="47.25" x14ac:dyDescent="0.3">
      <c r="A13" s="344"/>
      <c r="B13" s="99" t="s">
        <v>206</v>
      </c>
      <c r="C13" s="168" t="s">
        <v>205</v>
      </c>
      <c r="D13" s="162" t="s">
        <v>177</v>
      </c>
      <c r="E13" s="163" t="s">
        <v>177</v>
      </c>
      <c r="F13" s="164" t="s">
        <v>177</v>
      </c>
      <c r="G13" s="159">
        <v>44563</v>
      </c>
      <c r="H13" s="166">
        <v>44925</v>
      </c>
      <c r="I13" s="167" t="s">
        <v>256</v>
      </c>
    </row>
    <row r="14" spans="1:10" ht="50.1" customHeight="1" thickBot="1" x14ac:dyDescent="0.35">
      <c r="A14" s="344"/>
      <c r="B14" s="169" t="s">
        <v>208</v>
      </c>
      <c r="C14" s="170" t="s">
        <v>207</v>
      </c>
      <c r="D14" s="162"/>
      <c r="E14" s="163" t="s">
        <v>177</v>
      </c>
      <c r="F14" s="164" t="s">
        <v>177</v>
      </c>
      <c r="G14" s="171">
        <v>44713</v>
      </c>
      <c r="H14" s="172">
        <v>44925</v>
      </c>
      <c r="I14" s="173" t="s">
        <v>209</v>
      </c>
    </row>
    <row r="15" spans="1:10" ht="50.1" customHeight="1" x14ac:dyDescent="0.3">
      <c r="A15" s="342" t="s">
        <v>167</v>
      </c>
      <c r="B15" s="174" t="s">
        <v>211</v>
      </c>
      <c r="C15" s="175" t="s">
        <v>210</v>
      </c>
      <c r="D15" s="176" t="s">
        <v>177</v>
      </c>
      <c r="E15" s="177" t="s">
        <v>177</v>
      </c>
      <c r="F15" s="178" t="s">
        <v>177</v>
      </c>
      <c r="G15" s="86">
        <v>44563</v>
      </c>
      <c r="H15" s="87">
        <v>44925</v>
      </c>
      <c r="I15" s="88" t="s">
        <v>204</v>
      </c>
    </row>
    <row r="16" spans="1:10" ht="50.1" customHeight="1" x14ac:dyDescent="0.3">
      <c r="A16" s="342"/>
      <c r="B16" s="70" t="s">
        <v>212</v>
      </c>
      <c r="C16" s="179" t="s">
        <v>213</v>
      </c>
      <c r="D16" s="180" t="s">
        <v>177</v>
      </c>
      <c r="E16" s="181" t="s">
        <v>177</v>
      </c>
      <c r="F16" s="182"/>
      <c r="G16" s="78">
        <v>44563</v>
      </c>
      <c r="H16" s="79">
        <v>44742</v>
      </c>
      <c r="I16" s="80" t="s">
        <v>242</v>
      </c>
    </row>
    <row r="17" spans="1:9" ht="50.1" customHeight="1" thickBot="1" x14ac:dyDescent="0.35">
      <c r="A17" s="343"/>
      <c r="B17" s="241" t="s">
        <v>240</v>
      </c>
      <c r="C17" s="242" t="s">
        <v>241</v>
      </c>
      <c r="D17" s="180" t="s">
        <v>177</v>
      </c>
      <c r="E17" s="181" t="s">
        <v>177</v>
      </c>
      <c r="F17" s="243"/>
      <c r="G17" s="78">
        <v>44563</v>
      </c>
      <c r="H17" s="79">
        <v>44742</v>
      </c>
      <c r="I17" s="80" t="s">
        <v>242</v>
      </c>
    </row>
    <row r="18" spans="1:9" ht="38.25" customHeight="1" thickBot="1" x14ac:dyDescent="0.35">
      <c r="A18" s="229" t="s">
        <v>168</v>
      </c>
      <c r="B18" s="184" t="s">
        <v>214</v>
      </c>
      <c r="C18" s="185" t="s">
        <v>257</v>
      </c>
      <c r="D18" s="186"/>
      <c r="E18" s="187" t="s">
        <v>177</v>
      </c>
      <c r="F18" s="188" t="s">
        <v>177</v>
      </c>
      <c r="G18" s="189">
        <v>44563</v>
      </c>
      <c r="H18" s="190">
        <v>44925</v>
      </c>
      <c r="I18" s="191" t="s">
        <v>204</v>
      </c>
    </row>
    <row r="19" spans="1:9" ht="84" customHeight="1" thickBot="1" x14ac:dyDescent="0.35">
      <c r="A19" s="244" t="s">
        <v>169</v>
      </c>
      <c r="B19" s="183" t="s">
        <v>215</v>
      </c>
      <c r="C19" s="192" t="s">
        <v>217</v>
      </c>
      <c r="D19" s="193" t="s">
        <v>177</v>
      </c>
      <c r="E19" s="194" t="s">
        <v>177</v>
      </c>
      <c r="F19" s="195" t="s">
        <v>177</v>
      </c>
      <c r="G19" s="108">
        <v>44563</v>
      </c>
      <c r="H19" s="109">
        <v>44925</v>
      </c>
      <c r="I19" s="110" t="s">
        <v>216</v>
      </c>
    </row>
  </sheetData>
  <sheetProtection algorithmName="SHA-512" hashValue="rlK4Uwg7ygJPaudR1JypoE7eUW7Z13+LRv4w45Wi6e70lkC7HP/jRX60t5mtU4D5CjaL+n4aDFeRBxRVnuMC3A==" saltValue="LbJxmldgdBIk9HERu+Un7g==" spinCount="100000" sheet="1" objects="1" scenarios="1"/>
  <mergeCells count="12">
    <mergeCell ref="A15:A17"/>
    <mergeCell ref="A8:A14"/>
    <mergeCell ref="A1:I1"/>
    <mergeCell ref="A6:A7"/>
    <mergeCell ref="B6:B7"/>
    <mergeCell ref="C6:C7"/>
    <mergeCell ref="D6:F6"/>
    <mergeCell ref="G6:H6"/>
    <mergeCell ref="I6:I7"/>
    <mergeCell ref="A4:I4"/>
    <mergeCell ref="A2:I2"/>
    <mergeCell ref="A3:I3"/>
  </mergeCells>
  <pageMargins left="0.70866141732283472" right="0.70866141732283472" top="0.74803149606299213" bottom="0.74803149606299213" header="0.31496062992125984" footer="0.31496062992125984"/>
  <pageSetup scale="5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G10" sqref="G10"/>
    </sheetView>
  </sheetViews>
  <sheetFormatPr baseColWidth="10" defaultRowHeight="16.5" x14ac:dyDescent="0.3"/>
  <cols>
    <col min="1" max="1" width="15" style="216" customWidth="1"/>
    <col min="2" max="2" width="31.42578125" style="216" customWidth="1"/>
    <col min="3" max="3" width="47" style="216" customWidth="1"/>
    <col min="4" max="6" width="11.42578125" style="216"/>
    <col min="7" max="7" width="21.85546875" style="216" customWidth="1"/>
    <col min="8" max="8" width="17" style="216" customWidth="1"/>
    <col min="9" max="9" width="24.7109375" style="216" customWidth="1"/>
    <col min="10" max="16384" width="11.42578125" style="216"/>
  </cols>
  <sheetData>
    <row r="1" spans="1:10" s="58" customFormat="1" ht="18" x14ac:dyDescent="0.3">
      <c r="A1" s="279" t="s">
        <v>218</v>
      </c>
      <c r="B1" s="279"/>
      <c r="C1" s="279"/>
      <c r="D1" s="279"/>
      <c r="E1" s="279"/>
      <c r="F1" s="279"/>
      <c r="G1" s="279"/>
      <c r="H1" s="279"/>
      <c r="I1" s="279"/>
      <c r="J1" s="196"/>
    </row>
    <row r="2" spans="1:10" s="58" customFormat="1" ht="18" x14ac:dyDescent="0.3">
      <c r="A2" s="279" t="s">
        <v>187</v>
      </c>
      <c r="B2" s="279"/>
      <c r="C2" s="279"/>
      <c r="D2" s="279"/>
      <c r="E2" s="279"/>
      <c r="F2" s="279"/>
      <c r="G2" s="279"/>
      <c r="H2" s="279"/>
      <c r="I2" s="279"/>
      <c r="J2" s="196"/>
    </row>
    <row r="3" spans="1:10" s="58" customFormat="1" ht="18" x14ac:dyDescent="0.3">
      <c r="A3" s="365" t="s">
        <v>229</v>
      </c>
      <c r="B3" s="365"/>
      <c r="C3" s="365"/>
      <c r="D3" s="365"/>
      <c r="E3" s="365"/>
      <c r="F3" s="365"/>
      <c r="G3" s="365"/>
      <c r="H3" s="365"/>
      <c r="I3" s="365"/>
      <c r="J3" s="196"/>
    </row>
    <row r="4" spans="1:10" s="58" customFormat="1" ht="15.75" customHeight="1" x14ac:dyDescent="0.3">
      <c r="A4" s="358" t="s">
        <v>262</v>
      </c>
      <c r="B4" s="358"/>
      <c r="C4" s="358"/>
      <c r="D4" s="358"/>
      <c r="E4" s="358"/>
      <c r="F4" s="358"/>
      <c r="G4" s="358"/>
      <c r="H4" s="358"/>
      <c r="I4" s="358"/>
      <c r="J4" s="196"/>
    </row>
    <row r="5" spans="1:10" ht="20.25" customHeight="1" thickBot="1" x14ac:dyDescent="0.35">
      <c r="A5" s="227"/>
      <c r="B5" s="227"/>
      <c r="C5" s="227"/>
      <c r="D5" s="227"/>
      <c r="E5" s="227"/>
      <c r="F5" s="227"/>
      <c r="G5" s="227"/>
      <c r="H5" s="227"/>
      <c r="I5" s="227"/>
    </row>
    <row r="6" spans="1:10" ht="18" x14ac:dyDescent="0.3">
      <c r="A6" s="359" t="s">
        <v>132</v>
      </c>
      <c r="B6" s="361" t="s">
        <v>133</v>
      </c>
      <c r="C6" s="361" t="s">
        <v>170</v>
      </c>
      <c r="D6" s="361" t="s">
        <v>135</v>
      </c>
      <c r="E6" s="361"/>
      <c r="F6" s="361"/>
      <c r="G6" s="361" t="s">
        <v>136</v>
      </c>
      <c r="H6" s="361"/>
      <c r="I6" s="363" t="s">
        <v>137</v>
      </c>
    </row>
    <row r="7" spans="1:10" ht="18.75" thickBot="1" x14ac:dyDescent="0.35">
      <c r="A7" s="360"/>
      <c r="B7" s="362"/>
      <c r="C7" s="362"/>
      <c r="D7" s="214">
        <v>1</v>
      </c>
      <c r="E7" s="214">
        <v>2</v>
      </c>
      <c r="F7" s="214">
        <v>3</v>
      </c>
      <c r="G7" s="214" t="s">
        <v>143</v>
      </c>
      <c r="H7" s="214" t="s">
        <v>144</v>
      </c>
      <c r="I7" s="364"/>
    </row>
    <row r="8" spans="1:10" ht="41.25" customHeight="1" x14ac:dyDescent="0.3">
      <c r="A8" s="355" t="s">
        <v>218</v>
      </c>
      <c r="B8" s="197" t="s">
        <v>219</v>
      </c>
      <c r="C8" s="198" t="s">
        <v>261</v>
      </c>
      <c r="D8" s="64" t="s">
        <v>177</v>
      </c>
      <c r="E8" s="65" t="s">
        <v>177</v>
      </c>
      <c r="F8" s="66" t="s">
        <v>177</v>
      </c>
      <c r="G8" s="171">
        <v>44593</v>
      </c>
      <c r="H8" s="172">
        <v>44925</v>
      </c>
      <c r="I8" s="173" t="s">
        <v>220</v>
      </c>
    </row>
    <row r="9" spans="1:10" ht="58.5" customHeight="1" x14ac:dyDescent="0.3">
      <c r="A9" s="356"/>
      <c r="B9" s="197" t="s">
        <v>221</v>
      </c>
      <c r="C9" s="198" t="s">
        <v>223</v>
      </c>
      <c r="D9" s="64" t="s">
        <v>177</v>
      </c>
      <c r="E9" s="65" t="s">
        <v>177</v>
      </c>
      <c r="F9" s="66" t="s">
        <v>177</v>
      </c>
      <c r="G9" s="199">
        <v>44563</v>
      </c>
      <c r="H9" s="200">
        <v>44925</v>
      </c>
      <c r="I9" s="173" t="s">
        <v>224</v>
      </c>
    </row>
    <row r="10" spans="1:10" ht="50.1" customHeight="1" thickBot="1" x14ac:dyDescent="0.35">
      <c r="A10" s="357"/>
      <c r="B10" s="197" t="s">
        <v>225</v>
      </c>
      <c r="C10" s="198" t="s">
        <v>226</v>
      </c>
      <c r="D10" s="75" t="s">
        <v>177</v>
      </c>
      <c r="E10" s="76" t="s">
        <v>177</v>
      </c>
      <c r="F10" s="77" t="s">
        <v>177</v>
      </c>
      <c r="G10" s="199">
        <v>44594</v>
      </c>
      <c r="H10" s="200">
        <v>44925</v>
      </c>
      <c r="I10" s="201" t="s">
        <v>224</v>
      </c>
    </row>
    <row r="11" spans="1:10" ht="50.1" customHeight="1" x14ac:dyDescent="0.3"/>
    <row r="12" spans="1:10" ht="50.1" customHeight="1" x14ac:dyDescent="0.3"/>
    <row r="13" spans="1:10" ht="50.1" customHeight="1" x14ac:dyDescent="0.3"/>
    <row r="14" spans="1:10" ht="50.1" customHeight="1" x14ac:dyDescent="0.3"/>
    <row r="15" spans="1:10" ht="50.1" customHeight="1" x14ac:dyDescent="0.3"/>
    <row r="16" spans="1:10" ht="50.1" customHeight="1" x14ac:dyDescent="0.3"/>
    <row r="17" ht="50.1" customHeight="1" x14ac:dyDescent="0.3"/>
    <row r="18" ht="50.1" customHeight="1" x14ac:dyDescent="0.3"/>
    <row r="19" ht="50.1" customHeight="1" x14ac:dyDescent="0.3"/>
  </sheetData>
  <sheetProtection algorithmName="SHA-512" hashValue="cEcFEno4T9WhCZBTGo86X1XReBuN4kx46m7qeyQnjX0plaI06DkSHEMnvij3iNUpStnQEYRx+qblOtWZycnwPg==" saltValue="oqjnCnf++2kjvocmmM7C8A==" spinCount="100000" sheet="1" objects="1" scenarios="1"/>
  <mergeCells count="11">
    <mergeCell ref="A8:A10"/>
    <mergeCell ref="A1:I1"/>
    <mergeCell ref="A4:I4"/>
    <mergeCell ref="A6:A7"/>
    <mergeCell ref="B6:B7"/>
    <mergeCell ref="C6:C7"/>
    <mergeCell ref="D6:F6"/>
    <mergeCell ref="G6:H6"/>
    <mergeCell ref="I6:I7"/>
    <mergeCell ref="A2:I2"/>
    <mergeCell ref="A3:I3"/>
  </mergeCells>
  <pageMargins left="0.70866141732283472" right="0.70866141732283472" top="0.74803149606299213" bottom="0.74803149606299213" header="0.31496062992125984" footer="0.31496062992125984"/>
  <pageSetup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Hoja1</vt:lpstr>
      <vt:lpstr>Control de cambios</vt:lpstr>
      <vt:lpstr>RESUMEN</vt:lpstr>
      <vt:lpstr>Anexo 1. GESTIÓN DEL RIESGOS</vt:lpstr>
      <vt:lpstr>Anexo 1.1. MATRIZ DE RIESGOS</vt:lpstr>
      <vt:lpstr>Anexo 2. ANTITRAMITE</vt:lpstr>
      <vt:lpstr>Anexo 3. RENDICION DE CUENTAS</vt:lpstr>
      <vt:lpstr>Anexo 4. ATENCION CIUDADANO</vt:lpstr>
      <vt:lpstr>Anexo 5. TRANSPARENCIA</vt:lpstr>
      <vt:lpstr>Anexo 6.Iniciativas Adicionales</vt:lpstr>
      <vt:lpstr>'Anexo 4. ATENCION CIUDADANO'!Área_de_impresión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Nayibe Vaca</dc:creator>
  <cp:lastModifiedBy>Jean Carlos Gonzalez Marin</cp:lastModifiedBy>
  <cp:lastPrinted>2022-01-28T15:45:34Z</cp:lastPrinted>
  <dcterms:created xsi:type="dcterms:W3CDTF">2018-01-31T16:18:33Z</dcterms:created>
  <dcterms:modified xsi:type="dcterms:W3CDTF">2022-01-31T21:45:19Z</dcterms:modified>
</cp:coreProperties>
</file>